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Poitou-Charentes\ARBORESCENCE\3 GESTION DE FONDS\RECENSEMENT\2025\"/>
    </mc:Choice>
  </mc:AlternateContent>
  <xr:revisionPtr revIDLastSave="0" documentId="13_ncr:1_{64425180-B603-414C-8F9F-36A558FDBABD}" xr6:coauthVersionLast="47" xr6:coauthVersionMax="47" xr10:uidLastSave="{00000000-0000-0000-0000-000000000000}"/>
  <workbookProtection workbookAlgorithmName="SHA-512" workbookHashValue="vtlwZSkp3z+/ZsXrWBvtjMeO5t8C7MfT5/8QOr5nxqNolicMMDfxBxYzavP6DuxpHovV1SCYYjmttl+4p8ZogQ==" workbookSaltValue="O/azTPFKg0zGc3H6ZXs/TA==" workbookSpinCount="100000" lockStructure="1"/>
  <bookViews>
    <workbookView xWindow="-28920" yWindow="-120" windowWidth="29040" windowHeight="15840" xr2:uid="{00000000-000D-0000-FFFF-FFFF00000000}"/>
  </bookViews>
  <sheets>
    <sheet name="RECENSEMENT" sheetId="1" r:id="rId1"/>
    <sheet name="CALCUL FT MOINS 52J" sheetId="3" r:id="rId2"/>
    <sheet name="CALCUL FT PLUS 52J" sheetId="4" r:id="rId3"/>
    <sheet name="liste des établissements" sheetId="2" state="hidden" r:id="rId4"/>
  </sheets>
  <definedNames>
    <definedName name="_xlnm.Print_Area" localSheetId="0">RECENSEMENT!$A$1:$G$60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 l="1"/>
  <c r="B6" i="1"/>
  <c r="D23" i="4"/>
  <c r="D22" i="4"/>
  <c r="D21" i="4"/>
  <c r="D18" i="4"/>
  <c r="D15" i="4"/>
  <c r="D10" i="4"/>
  <c r="D7" i="4"/>
  <c r="G36" i="1" l="1"/>
  <c r="F34" i="1" l="1"/>
  <c r="G37" i="1"/>
  <c r="G38" i="1" s="1"/>
  <c r="K148" i="1"/>
  <c r="K147" i="1"/>
  <c r="K146" i="1"/>
  <c r="K145" i="1"/>
  <c r="K144" i="1"/>
  <c r="K143" i="1"/>
  <c r="K142" i="1"/>
  <c r="K141" i="1"/>
  <c r="K140" i="1"/>
  <c r="K139" i="1"/>
  <c r="K149" i="1" s="1"/>
  <c r="A32" i="1" l="1"/>
  <c r="F41" i="1" l="1"/>
  <c r="F42" i="1"/>
  <c r="E42" i="1"/>
  <c r="C42" i="1"/>
  <c r="F43" i="1"/>
  <c r="E43" i="1" s="1"/>
  <c r="E41" i="1"/>
  <c r="C41" i="1" s="1"/>
  <c r="E44" i="1"/>
  <c r="G44" i="1" s="1"/>
  <c r="I204" i="1"/>
  <c r="I203" i="1"/>
  <c r="I202" i="1"/>
  <c r="I201" i="1"/>
  <c r="I200" i="1"/>
  <c r="I199" i="1"/>
  <c r="I198" i="1"/>
  <c r="I197" i="1"/>
  <c r="I196" i="1"/>
  <c r="I195" i="1"/>
  <c r="C43" i="1" l="1"/>
  <c r="G43" i="1" s="1"/>
  <c r="C38" i="1"/>
  <c r="C37" i="1" s="1"/>
  <c r="I205" i="1"/>
  <c r="G42" i="1" l="1"/>
  <c r="F38" i="1"/>
  <c r="F37" i="1" s="1"/>
  <c r="E38" i="1"/>
  <c r="E37" i="1" s="1"/>
  <c r="G41" i="1" l="1"/>
  <c r="E39" i="1"/>
  <c r="F39" i="1"/>
  <c r="C39" i="1" l="1"/>
  <c r="G39" i="1" s="1"/>
</calcChain>
</file>

<file path=xl/sharedStrings.xml><?xml version="1.0" encoding="utf-8"?>
<sst xmlns="http://schemas.openxmlformats.org/spreadsheetml/2006/main" count="515" uniqueCount="335">
  <si>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</si>
  <si>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</si>
  <si>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</si>
  <si>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</si>
  <si>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</si>
  <si>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</si>
  <si>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</si>
  <si>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</si>
  <si>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</si>
  <si>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</si>
  <si>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</si>
  <si>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</si>
  <si>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Intitulé de formation :</t>
  </si>
  <si>
    <t>Nombre d'heures (Cours)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</si>
  <si>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</si>
  <si>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</si>
  <si>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</si>
  <si>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</si>
  <si>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</si>
  <si>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</si>
  <si>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</si>
  <si>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</si>
  <si>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</si>
  <si>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</si>
  <si>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</si>
  <si>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</si>
  <si>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</si>
  <si>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</si>
  <si>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</si>
  <si>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</si>
  <si>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</si>
  <si>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</si>
  <si>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</si>
  <si>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</si>
  <si>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</si>
  <si>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</si>
  <si>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</si>
  <si>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</si>
  <si>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</si>
  <si>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</si>
  <si>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</si>
  <si>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</si>
  <si>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</si>
  <si>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</si>
  <si>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</si>
  <si>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</si>
  <si>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</si>
  <si>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</si>
  <si>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</si>
  <si>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</si>
  <si>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</si>
  <si>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</si>
  <si>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</si>
  <si>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</si>
  <si>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</si>
  <si>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</si>
  <si>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</si>
  <si>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</si>
  <si>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</si>
  <si>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</si>
  <si>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</si>
  <si>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</si>
  <si>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</si>
  <si>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</si>
  <si>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</si>
  <si>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</si>
  <si>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</si>
  <si>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</si>
  <si>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</si>
  <si>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</si>
  <si>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</si>
  <si>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</si>
  <si>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</si>
  <si>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</si>
  <si>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</si>
  <si>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</si>
  <si>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</si>
  <si>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</si>
  <si>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</si>
  <si>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</si>
  <si>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</si>
  <si>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</si>
  <si>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</si>
  <si>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</si>
  <si>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</si>
  <si>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</si>
  <si>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</si>
  <si>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</si>
  <si>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</si>
  <si>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</si>
  <si>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</si>
  <si>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</si>
  <si>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</si>
  <si>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</si>
  <si>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</si>
  <si>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</si>
  <si>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</si>
  <si>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</si>
  <si>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</si>
  <si>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</si>
  <si>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</si>
  <si>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</si>
  <si>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</si>
  <si>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</si>
  <si>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</si>
  <si>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</si>
  <si>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</si>
  <si>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</si>
  <si>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</si>
  <si>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</si>
  <si>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</si>
  <si>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</si>
  <si>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</si>
  <si>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</si>
  <si>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</si>
  <si>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</si>
  <si>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</si>
  <si>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</si>
  <si>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</si>
  <si>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</si>
  <si>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</si>
  <si>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</si>
  <si>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</si>
  <si>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</si>
  <si>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</si>
  <si>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</si>
  <si>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</si>
  <si>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</si>
  <si>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</si>
  <si>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</si>
  <si>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</si>
  <si>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</si>
  <si>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</si>
  <si>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</si>
  <si>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</si>
  <si>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</si>
  <si>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</si>
  <si>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</si>
  <si>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</si>
  <si>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</si>
  <si>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</si>
  <si>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</si>
  <si>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</si>
  <si>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</si>
  <si>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</si>
  <si>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</si>
  <si>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</si>
  <si>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</si>
  <si>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</si>
  <si>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</si>
  <si>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</si>
  <si>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</si>
  <si>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</si>
  <si>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</si>
  <si>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</si>
  <si>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</si>
  <si>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</si>
  <si>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</si>
  <si>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</si>
  <si>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</si>
  <si>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</si>
  <si>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</si>
  <si>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</si>
  <si>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</si>
  <si>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</si>
  <si>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</si>
  <si>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</si>
  <si>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</si>
  <si>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</si>
  <si>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</si>
  <si>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</si>
  <si>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</si>
  <si>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</si>
  <si>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</si>
  <si>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</si>
  <si>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</si>
  <si>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</si>
  <si>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</si>
  <si>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</si>
  <si>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</si>
  <si>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</si>
  <si>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</si>
  <si>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</si>
  <si>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</si>
  <si>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</si>
  <si>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</si>
  <si>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</si>
  <si>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</si>
  <si>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</si>
  <si>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</si>
  <si>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</si>
  <si>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</si>
  <si>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</si>
  <si>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</si>
  <si>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</si>
  <si>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</si>
  <si>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</si>
  <si>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</si>
  <si>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</si>
  <si>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</si>
  <si>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</si>
  <si>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</si>
  <si>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</si>
  <si>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</si>
  <si>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</si>
  <si>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</si>
  <si>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</si>
  <si>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</si>
  <si>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</si>
  <si>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</si>
  <si>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 xml:space="preserve"> </t>
  </si>
  <si>
    <t>POI001 - EHPAD AIGRE</t>
  </si>
  <si>
    <t>POI004 - EHPAD AUBETERRE</t>
  </si>
  <si>
    <t>POI006 - EHPAD BRIGUEUIL</t>
  </si>
  <si>
    <t>POI007 - EHPAD CHALAIS</t>
  </si>
  <si>
    <t>POI008 - CH CHATEAUNEUF SUR CHARENTE</t>
  </si>
  <si>
    <t>POI010 - CH CONFOLENS</t>
  </si>
  <si>
    <t>POI012 - EHPAD MONTBRON</t>
  </si>
  <si>
    <t>POI015 - CH RUFFEC</t>
  </si>
  <si>
    <t>POI018 - CH BOSCAMNANT ST AIGULIN</t>
  </si>
  <si>
    <t>POI020 - EHPAD LAGORD</t>
  </si>
  <si>
    <t>POI021 - EHPAD MARANS</t>
  </si>
  <si>
    <t>POI022 - CH MARENNES</t>
  </si>
  <si>
    <t>POI023 - EHPAD MATHA</t>
  </si>
  <si>
    <t xml:space="preserve">POI025 - EPD LES 2 MONTS MONTLIEU </t>
  </si>
  <si>
    <t>POI029 - EHPAD AIGREFEUILLE</t>
  </si>
  <si>
    <t>POI033 - CH ST PIERRE D'OLERON</t>
  </si>
  <si>
    <t>POI036 - EHPAD SURGERES</t>
  </si>
  <si>
    <t>POI037 - EHPAD AIRVAULT - ST LOUP</t>
  </si>
  <si>
    <t>POI038 - EHPAD ARGENTON CHATEAU</t>
  </si>
  <si>
    <t>POI040 - EHPAD CHIZE</t>
  </si>
  <si>
    <t>POI042 - CH MAULEON</t>
  </si>
  <si>
    <t>POI045 - EHPAD BOUCARD MENIGOUTE</t>
  </si>
  <si>
    <t>POI046 - EHPAD MONCOUTANT</t>
  </si>
  <si>
    <t>POI049 - EHPAD OIRON</t>
  </si>
  <si>
    <t>POI053 - EHPAD ST PARDOUX</t>
  </si>
  <si>
    <t>POI054 - EHPAD THENEZAY</t>
  </si>
  <si>
    <t>POI056 - EHPAD VASLES</t>
  </si>
  <si>
    <t>POI057 - ITEP NIORT ST LIGUAIRE</t>
  </si>
  <si>
    <t>POI058 - EHPAD NUEIL/ARGENT</t>
  </si>
  <si>
    <t>POI059 - EHPAD CELLES/BELLE</t>
  </si>
  <si>
    <t>POI060 - EHPAD SECONDIGNY</t>
  </si>
  <si>
    <t>POI063 - EHPAD CHAUVIGNY</t>
  </si>
  <si>
    <t>POI064 - EHPAD CIVRAY</t>
  </si>
  <si>
    <t>POI067 - EHPAD MIREBEAU</t>
  </si>
  <si>
    <t>POI071 - IDEF POITIERS</t>
  </si>
  <si>
    <t>POI072 - MDEF NIORT ST LIGUAIRE</t>
  </si>
  <si>
    <t>POI075 - FDE PUILBOREAU</t>
  </si>
  <si>
    <t>POI076 - FDE SAINTES</t>
  </si>
  <si>
    <t>POI077 - EHPAD CERIZAY</t>
  </si>
  <si>
    <t>POI078 - EHPAD CHAPELLE ST LAURENT</t>
  </si>
  <si>
    <t>POI079 - EHPAD COURLAY</t>
  </si>
  <si>
    <t>POI080 - EHPAD FAYE L'ABBESSE</t>
  </si>
  <si>
    <t>POI081 - EHPAD SAINT VARENT</t>
  </si>
  <si>
    <t>POI083 - EHPAD LEZAY</t>
  </si>
  <si>
    <t>POI084 - IME VILLAINE</t>
  </si>
  <si>
    <t>POI085 - EHPAD ST SAVINIEN</t>
  </si>
  <si>
    <t>POI086 - CDE LECL. CHAUVIN ANGOULEME</t>
  </si>
  <si>
    <t>POI088 - EHPAD CHAMPDENIERS</t>
  </si>
  <si>
    <t>POI089 - EHPAD PAMPROUX</t>
  </si>
  <si>
    <t>POI091 - FOYER DPTAL ST TROJAN</t>
  </si>
  <si>
    <t>POI093 - EHPAD BRIOUX S/ BOUTONNE</t>
  </si>
  <si>
    <t>POI094 - EHPAD CHEF BOUTONNE</t>
  </si>
  <si>
    <t>POI095 - EPCNPH</t>
  </si>
  <si>
    <t>POI096 - EHPAD TONNAY S/ BOUTONNE</t>
  </si>
  <si>
    <t>POI097 - CDA ST MARTIN DE RE</t>
  </si>
  <si>
    <t>POI098 - EHPAD LIMALONGES</t>
  </si>
  <si>
    <t>POI099 - EPD FDV COULON-MAULEON</t>
  </si>
  <si>
    <t>POI121 - MAS NIORT</t>
  </si>
  <si>
    <t>POI122 - EHPAD SEVRES AUXAUMONT</t>
  </si>
  <si>
    <t>POI123 - EHPAD L C - NIORT</t>
  </si>
  <si>
    <t>POI124 - EHPAD BRIZEAUX NIORT</t>
  </si>
  <si>
    <t>POI126 - EHPAD NIEUL SUR MER</t>
  </si>
  <si>
    <t>POI127 - GIR 7</t>
  </si>
  <si>
    <t>POI128 - GCS ITINERAIRE SANTE</t>
  </si>
  <si>
    <t>POI013 - CH LA ROCHEFOUCAULD</t>
  </si>
  <si>
    <t>POI052 - GROUPE HOSPITALIER HVSM</t>
  </si>
  <si>
    <t>POI005 - CH SUD CHARENTE BARBEZIEUX</t>
  </si>
  <si>
    <t>POI009 - CHI COGNAC</t>
  </si>
  <si>
    <t>POI028 - CH ROYAN</t>
  </si>
  <si>
    <t>POI030 - CH SAINT JEAN D'ANGELY</t>
  </si>
  <si>
    <t>POI019 - CH JONZAC</t>
  </si>
  <si>
    <t>POI003 - CHS CLAUDEL LA COURONNE</t>
  </si>
  <si>
    <t>POI026 - CH ROCHEFORT</t>
  </si>
  <si>
    <t>POI062 - GHNV</t>
  </si>
  <si>
    <t>POI070 - CHS LABORIT POITIERS</t>
  </si>
  <si>
    <t xml:space="preserve">POI055 - CH NORD DEUX-SEVRES </t>
  </si>
  <si>
    <t>POI035 - CH SAINTES</t>
  </si>
  <si>
    <t>POI002 - CH ANGOULEME</t>
  </si>
  <si>
    <t>POI048 - CH NIORT</t>
  </si>
  <si>
    <t>POI027 - GH LA ROCHELLE-RE-AUNIS</t>
  </si>
  <si>
    <t>POI069 - CHU POITIERS</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</si>
  <si>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</si>
  <si>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</si>
  <si>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</si>
  <si>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</si>
  <si>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</si>
  <si>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</si>
  <si>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</si>
  <si>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</si>
  <si>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</si>
  <si>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</si>
  <si>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r>
      <t xml:space="preserve">Nom de l'organisme </t>
    </r>
    <r>
      <rPr>
        <b/>
        <sz val="18"/>
        <rFont val="Futura Lt BT"/>
        <family val="2"/>
      </rPr>
      <t>(Joindre le calendrier)</t>
    </r>
    <r>
      <rPr>
        <b/>
        <sz val="18"/>
        <color theme="8" tint="-0.249977111117893"/>
        <rFont val="Futura Lt BT"/>
        <family val="2"/>
      </rPr>
      <t xml:space="preserve"> :</t>
    </r>
  </si>
  <si>
    <t>Taux horaire</t>
  </si>
  <si>
    <t>Nombre d'heures à rembourser</t>
  </si>
  <si>
    <t>MONTANT A REMBOURSER</t>
  </si>
  <si>
    <t>FORMATIONS LONGUES (à partir de 52 jours ou 364 heures)</t>
  </si>
  <si>
    <t>GRADE DE L'AGENT EN FORMATION</t>
  </si>
  <si>
    <t>Adjoint administratif</t>
  </si>
  <si>
    <t>Agent d'entretien qualifié</t>
  </si>
  <si>
    <t>Agent des services hospitaliers qualifié</t>
  </si>
  <si>
    <t>Aide soignant</t>
  </si>
  <si>
    <t>Aide médico-psychologique</t>
  </si>
  <si>
    <t>Auxiliaire de puériculture</t>
  </si>
  <si>
    <t>Ouvrier principal</t>
  </si>
  <si>
    <t>Assistant de service social</t>
  </si>
  <si>
    <t>Educateur spécialisé</t>
  </si>
  <si>
    <t>Préparateur en pharmacie hospitalière</t>
  </si>
  <si>
    <t>Infirmier</t>
  </si>
  <si>
    <t>Infirmier de bloc opératoire</t>
  </si>
  <si>
    <t>AUTRES GRADES</t>
  </si>
  <si>
    <t>Nombre d'heures CPF :</t>
  </si>
  <si>
    <t>Déclaration d'Activité (NDA) ou N° SIRET :</t>
  </si>
  <si>
    <t>TAUX HORAIRE</t>
  </si>
  <si>
    <t xml:space="preserve">Heures de présences (formation + stages) </t>
  </si>
  <si>
    <t>Début de formation :</t>
  </si>
  <si>
    <t>Fin de formation :</t>
  </si>
  <si>
    <t>Accompagnant éducatif et social</t>
  </si>
  <si>
    <t xml:space="preserve">          * En complétant le nombre d'heure de formation et/ou stage</t>
  </si>
  <si>
    <r>
      <t>MONTANT A REMBOURSER</t>
    </r>
    <r>
      <rPr>
        <b/>
        <sz val="22"/>
        <color theme="4" tint="-0.249977111117893"/>
        <rFont val="Calibri"/>
        <family val="2"/>
      </rPr>
      <t>*</t>
    </r>
  </si>
  <si>
    <t>https://www.francecompetences.fr/</t>
  </si>
  <si>
    <r>
      <t xml:space="preserve">Code RNCP ou RS </t>
    </r>
    <r>
      <rPr>
        <b/>
        <sz val="18"/>
        <color rgb="FFFF0000"/>
        <rFont val="Futura Lt BT"/>
      </rPr>
      <t>(ACTIVE)</t>
    </r>
    <r>
      <rPr>
        <b/>
        <sz val="18"/>
        <color theme="8" tint="-0.249977111117893"/>
        <rFont val="Futura Lt BT"/>
        <family val="2"/>
      </rPr>
      <t xml:space="preserve"> de la formation (à renseigner obligatoirement) :</t>
    </r>
  </si>
  <si>
    <t>FORMATIONS COURTES (moins de 52 jours)</t>
  </si>
  <si>
    <t>A retourner impérativement avant le 26 Mai 2025</t>
  </si>
  <si>
    <t>POI130 - EPA DE SAINTONGE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</si>
</sst>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164" formatCode="[$-40C]d\ mmmm\ yyyy;@"/>
    <numFmt numFmtId="165" formatCode="##&quot; &quot;##&quot; &quot;#####&quot; &quot;##"/>
    <numFmt numFmtId="166" formatCode="###&quot; &quot;###&quot; &quot;###&quot; &quot;#####"/>
    <numFmt numFmtId="167" formatCode="#,##0\ &quot;€&quot;"/>
    <numFmt numFmtId="168" formatCode="#,##0.00\ &quot;€&quot;"/>
    <numFmt numFmtId="169" formatCode="[$-40C]d\-mmm;@"/>
  </numFmts>
  <fonts count="69"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rgb="FFFF0000"/>
      <name val="Futura Lt BT"/>
      <family val="2"/>
    </font>
    <font>
      <sz val="12"/>
      <color theme="0"/>
      <name val="Arial"/>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sz val="11"/>
      <color theme="0"/>
      <name val="Calibri"/>
      <family val="2"/>
      <scheme val="minor"/>
    </font>
    <font>
      <b/>
      <sz val="18"/>
      <color theme="1"/>
      <name val="Futura Lt BT"/>
      <family val="2"/>
    </font>
    <font>
      <sz val="10"/>
      <color theme="0"/>
      <name val="Futura Lt BT"/>
      <family val="2"/>
    </font>
    <font>
      <sz val="18"/>
      <color theme="1"/>
      <name val="Calibri"/>
      <family val="2"/>
      <scheme val="minor"/>
    </font>
    <font>
      <sz val="16"/>
      <color theme="1"/>
      <name val="Calibri"/>
      <family val="2"/>
      <scheme val="minor"/>
    </font>
    <font>
      <b/>
      <sz val="16"/>
      <color theme="1"/>
      <name val="Calibri"/>
      <family val="2"/>
      <scheme val="minor"/>
    </font>
    <font>
      <b/>
      <sz val="22"/>
      <color rgb="FFDAA600"/>
      <name val="Calibri"/>
      <family val="2"/>
      <scheme val="minor"/>
    </font>
    <font>
      <sz val="14"/>
      <color theme="1"/>
      <name val="Calibri"/>
      <family val="2"/>
      <scheme val="minor"/>
    </font>
    <font>
      <b/>
      <sz val="18"/>
      <color theme="1"/>
      <name val="Calibri"/>
      <family val="2"/>
      <scheme val="minor"/>
    </font>
    <font>
      <b/>
      <sz val="14"/>
      <color theme="4" tint="-0.499984740745262"/>
      <name val="Futura Lt BT"/>
      <family val="2"/>
    </font>
    <font>
      <b/>
      <sz val="18"/>
      <color rgb="FFFF0000"/>
      <name val="Futura Lt BT"/>
    </font>
    <font>
      <b/>
      <sz val="22"/>
      <color theme="4" tint="-0.249977111117893"/>
      <name val="Calibri"/>
      <family val="2"/>
      <scheme val="minor"/>
    </font>
    <font>
      <sz val="18"/>
      <color theme="4" tint="-0.249977111117893"/>
      <name val="Calibri"/>
      <family val="2"/>
      <scheme val="minor"/>
    </font>
    <font>
      <b/>
      <sz val="20"/>
      <color theme="4" tint="-0.249977111117893"/>
      <name val="Calibri"/>
      <family val="2"/>
      <scheme val="minor"/>
    </font>
    <font>
      <b/>
      <sz val="18"/>
      <color theme="5" tint="-0.499984740745262"/>
      <name val="Futura Lt BT"/>
      <family val="2"/>
    </font>
    <font>
      <b/>
      <sz val="22"/>
      <color theme="4" tint="-0.249977111117893"/>
      <name val="Calibri"/>
      <family val="2"/>
    </font>
    <font>
      <b/>
      <sz val="16"/>
      <color theme="0"/>
      <name val="Futura Lt BT"/>
      <family val="2"/>
    </font>
    <font>
      <sz val="16"/>
      <color theme="0"/>
      <name val="Futura Lt BT"/>
      <family val="2"/>
    </font>
    <font>
      <sz val="12"/>
      <name val="Futura Lt BT"/>
      <family val="2"/>
    </font>
    <font>
      <sz val="12"/>
      <name val="Arial"/>
      <family val="2"/>
    </font>
    <font>
      <sz val="24"/>
      <name val="Futura Lt BT"/>
      <family val="2"/>
    </font>
    <font>
      <sz val="24"/>
      <name val="Arial"/>
      <family val="2"/>
    </font>
    <font>
      <sz val="16"/>
      <name val="Arial"/>
      <family val="2"/>
    </font>
    <font>
      <sz val="14"/>
      <name val="Arial"/>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3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style="medium">
        <color auto="1"/>
      </bottom>
      <diagonal/>
    </border>
  </borders>
  <cellStyleXfs count="3">
    <xf numFmtId="0" fontId="0" fillId="0" borderId="0"/>
    <xf numFmtId="0" fontId="5" fillId="0" borderId="0" applyNumberFormat="0" applyFill="0" applyBorder="0" applyAlignment="0" applyProtection="0"/>
    <xf numFmtId="0" fontId="44" fillId="0" borderId="0"/>
  </cellStyleXfs>
  <cellXfs count="223">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20" fillId="2" borderId="15" xfId="0" applyNumberFormat="1" applyFont="1" applyFill="1" applyBorder="1" applyAlignment="1">
      <alignment horizontal="right" vertical="center"/>
    </xf>
    <xf numFmtId="0" fontId="15" fillId="0" borderId="0" xfId="0" applyFont="1" applyAlignment="1">
      <alignment horizontal="right" vertical="center" wrapText="1"/>
    </xf>
    <xf numFmtId="0" fontId="12"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2" fillId="0" borderId="0" xfId="0" applyFont="1"/>
    <xf numFmtId="0" fontId="23" fillId="0" borderId="0" xfId="0" applyFont="1"/>
    <xf numFmtId="0" fontId="13" fillId="0" borderId="0" xfId="0" applyFont="1" applyAlignment="1">
      <alignment vertical="center"/>
    </xf>
    <xf numFmtId="0" fontId="4" fillId="0" borderId="0" xfId="0" applyFont="1" applyAlignment="1">
      <alignment vertical="center"/>
    </xf>
    <xf numFmtId="0" fontId="18" fillId="0" borderId="0" xfId="0" applyFont="1" applyAlignment="1">
      <alignment vertical="center"/>
    </xf>
    <xf numFmtId="0" fontId="17" fillId="0" borderId="0" xfId="0" applyFont="1" applyAlignment="1">
      <alignment vertical="top"/>
    </xf>
    <xf numFmtId="0" fontId="3" fillId="0" borderId="1" xfId="0" applyFont="1" applyBorder="1" applyAlignment="1">
      <alignment vertical="center"/>
    </xf>
    <xf numFmtId="0" fontId="17"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4" fillId="0" borderId="0" xfId="0" applyFont="1" applyAlignment="1">
      <alignment horizontal="left" vertical="center"/>
    </xf>
    <xf numFmtId="0" fontId="25" fillId="2" borderId="0" xfId="0" applyFont="1" applyFill="1" applyAlignment="1">
      <alignment horizontal="left" vertical="center"/>
    </xf>
    <xf numFmtId="0" fontId="8" fillId="0" borderId="0" xfId="0" applyFont="1"/>
    <xf numFmtId="0" fontId="19" fillId="0" borderId="0" xfId="1" applyFont="1" applyFill="1" applyBorder="1" applyAlignment="1">
      <alignment vertical="center"/>
    </xf>
    <xf numFmtId="0" fontId="16" fillId="0" borderId="0" xfId="1" applyFont="1" applyFill="1" applyBorder="1" applyAlignment="1">
      <alignment vertical="center"/>
    </xf>
    <xf numFmtId="165" fontId="12" fillId="0" borderId="0" xfId="0" applyNumberFormat="1" applyFont="1" applyAlignment="1" applyProtection="1">
      <alignment horizontal="left" vertical="center"/>
      <protection locked="0"/>
    </xf>
    <xf numFmtId="0" fontId="12" fillId="0" borderId="0" xfId="0" applyFont="1" applyAlignment="1" applyProtection="1">
      <alignment horizontal="right" vertical="center"/>
      <protection locked="0"/>
    </xf>
    <xf numFmtId="0" fontId="21"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Alignment="1">
      <alignment horizontal="right" vertical="center"/>
    </xf>
    <xf numFmtId="3" fontId="12" fillId="0" borderId="0" xfId="0" applyNumberFormat="1" applyFont="1" applyAlignment="1">
      <alignment horizontal="left" vertical="center"/>
    </xf>
    <xf numFmtId="0" fontId="12" fillId="0" borderId="0" xfId="0" applyFont="1" applyAlignment="1">
      <alignment vertical="center"/>
    </xf>
    <xf numFmtId="0" fontId="23"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31" fillId="0" borderId="0" xfId="0" applyFont="1" applyAlignment="1">
      <alignment horizontal="left" vertical="center"/>
    </xf>
    <xf numFmtId="0" fontId="15" fillId="2" borderId="15" xfId="0" applyFont="1" applyFill="1" applyBorder="1" applyAlignment="1">
      <alignment horizontal="center" vertical="center" wrapText="1"/>
    </xf>
    <xf numFmtId="0" fontId="32" fillId="2" borderId="15" xfId="0" applyFont="1" applyFill="1" applyBorder="1" applyAlignment="1">
      <alignment horizontal="center" vertical="center" wrapText="1"/>
    </xf>
    <xf numFmtId="4" fontId="20" fillId="2" borderId="15" xfId="0" applyNumberFormat="1" applyFont="1" applyFill="1" applyBorder="1" applyAlignment="1">
      <alignment vertical="center"/>
    </xf>
    <xf numFmtId="4" fontId="20" fillId="2" borderId="15" xfId="0" applyNumberFormat="1" applyFont="1" applyFill="1" applyBorder="1" applyAlignment="1">
      <alignment vertical="center" wrapText="1"/>
    </xf>
    <xf numFmtId="164" fontId="17" fillId="0" borderId="0" xfId="0" applyNumberFormat="1" applyFont="1" applyAlignment="1">
      <alignment vertical="top"/>
    </xf>
    <xf numFmtId="4" fontId="15" fillId="2" borderId="28" xfId="0" applyNumberFormat="1" applyFont="1" applyFill="1" applyBorder="1" applyAlignment="1">
      <alignment vertical="center"/>
    </xf>
    <xf numFmtId="4" fontId="15" fillId="2" borderId="17"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4" fontId="33" fillId="2" borderId="15" xfId="0" applyNumberFormat="1" applyFont="1" applyFill="1" applyBorder="1" applyAlignment="1" applyProtection="1">
      <alignment vertical="center" wrapText="1"/>
      <protection locked="0"/>
    </xf>
    <xf numFmtId="0" fontId="17" fillId="0" borderId="0" xfId="0" applyFont="1" applyAlignment="1">
      <alignment horizontal="right" vertical="top"/>
    </xf>
    <xf numFmtId="14" fontId="17" fillId="0" borderId="0" xfId="0" applyNumberFormat="1" applyFont="1" applyAlignment="1">
      <alignment horizontal="right" vertical="center"/>
    </xf>
    <xf numFmtId="0" fontId="34" fillId="0" borderId="0" xfId="0" applyFont="1"/>
    <xf numFmtId="0" fontId="35" fillId="0" borderId="0" xfId="0" applyFont="1" applyAlignment="1">
      <alignment horizontal="left" vertical="center"/>
    </xf>
    <xf numFmtId="0" fontId="10" fillId="2" borderId="0" xfId="0" applyFont="1" applyFill="1"/>
    <xf numFmtId="0" fontId="36" fillId="2" borderId="0" xfId="0" applyFont="1" applyFill="1"/>
    <xf numFmtId="0" fontId="37" fillId="0" borderId="0" xfId="0" applyFont="1"/>
    <xf numFmtId="0" fontId="36"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34" fillId="0" borderId="0" xfId="0" applyFont="1" applyAlignment="1">
      <alignment horizontal="left" vertical="center"/>
    </xf>
    <xf numFmtId="0" fontId="37" fillId="0" borderId="0" xfId="0" applyFont="1" applyAlignment="1">
      <alignment vertical="center"/>
    </xf>
    <xf numFmtId="0" fontId="35" fillId="2" borderId="0" xfId="0" applyFont="1" applyFill="1" applyAlignment="1">
      <alignment horizontal="left" vertical="center"/>
    </xf>
    <xf numFmtId="0" fontId="36" fillId="0" borderId="0" xfId="0" applyFont="1" applyAlignment="1">
      <alignment vertical="center"/>
    </xf>
    <xf numFmtId="0" fontId="10" fillId="0" borderId="0" xfId="0" applyFont="1" applyAlignment="1">
      <alignment vertical="center"/>
    </xf>
    <xf numFmtId="0" fontId="38" fillId="0" borderId="0" xfId="0" applyFont="1" applyAlignment="1">
      <alignment vertical="center"/>
    </xf>
    <xf numFmtId="0" fontId="38" fillId="0" borderId="0" xfId="0" applyFont="1"/>
    <xf numFmtId="0" fontId="9" fillId="2" borderId="0" xfId="0" applyFont="1" applyFill="1" applyAlignment="1">
      <alignment vertical="center"/>
    </xf>
    <xf numFmtId="0" fontId="40" fillId="0" borderId="0" xfId="0" applyFont="1" applyAlignment="1">
      <alignment vertical="center"/>
    </xf>
    <xf numFmtId="0" fontId="9" fillId="0" borderId="0" xfId="0" applyFont="1" applyAlignment="1">
      <alignment vertical="center"/>
    </xf>
    <xf numFmtId="0" fontId="41" fillId="0" borderId="0" xfId="0" applyFont="1" applyAlignment="1">
      <alignment vertical="top"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4" fontId="39" fillId="0" borderId="0" xfId="0" applyNumberFormat="1" applyFont="1" applyAlignment="1">
      <alignment vertical="center"/>
    </xf>
    <xf numFmtId="4" fontId="22" fillId="0" borderId="0" xfId="0" applyNumberFormat="1" applyFont="1"/>
    <xf numFmtId="0" fontId="15" fillId="0" borderId="0" xfId="2" applyFont="1"/>
    <xf numFmtId="0" fontId="46" fillId="0" borderId="0" xfId="0" applyFont="1"/>
    <xf numFmtId="0" fontId="12" fillId="0" borderId="0" xfId="0" applyFont="1"/>
    <xf numFmtId="0" fontId="15" fillId="0" borderId="0" xfId="0" applyFont="1"/>
    <xf numFmtId="0" fontId="47" fillId="0" borderId="0" xfId="0" applyFont="1" applyAlignment="1">
      <alignment horizontal="center" vertical="center"/>
    </xf>
    <xf numFmtId="0" fontId="38" fillId="0" borderId="0" xfId="0" applyFont="1" applyAlignment="1">
      <alignment horizontal="left"/>
    </xf>
    <xf numFmtId="6" fontId="47" fillId="0" borderId="0" xfId="0" applyNumberFormat="1" applyFont="1" applyAlignment="1">
      <alignment horizontal="center" vertical="center"/>
    </xf>
    <xf numFmtId="0" fontId="34" fillId="0" borderId="0" xfId="0" applyFont="1" applyAlignment="1">
      <alignment vertical="center"/>
    </xf>
    <xf numFmtId="0" fontId="45" fillId="0" borderId="0" xfId="0" applyFont="1" applyAlignment="1">
      <alignment vertical="center"/>
    </xf>
    <xf numFmtId="0" fontId="45" fillId="0" borderId="0" xfId="0" applyFont="1"/>
    <xf numFmtId="0" fontId="10" fillId="0" borderId="0" xfId="0" applyFont="1" applyAlignment="1">
      <alignment horizontal="left"/>
    </xf>
    <xf numFmtId="0" fontId="10" fillId="0" borderId="0" xfId="0" applyFont="1" applyAlignment="1" applyProtection="1">
      <alignment vertical="center"/>
      <protection hidden="1"/>
    </xf>
    <xf numFmtId="0" fontId="48" fillId="0" borderId="29" xfId="0" applyFont="1" applyBorder="1" applyAlignment="1">
      <alignment horizontal="center" vertical="center" wrapText="1"/>
    </xf>
    <xf numFmtId="0" fontId="48" fillId="0" borderId="30" xfId="0" applyFont="1" applyBorder="1" applyAlignment="1">
      <alignment horizontal="center" vertical="center" wrapText="1"/>
    </xf>
    <xf numFmtId="4" fontId="49" fillId="0" borderId="29" xfId="0" applyNumberFormat="1" applyFont="1" applyBorder="1" applyAlignment="1">
      <alignment horizontal="center" vertical="center" wrapText="1"/>
    </xf>
    <xf numFmtId="0" fontId="0" fillId="0" borderId="0" xfId="0" applyAlignment="1">
      <alignment horizontal="center" vertical="center" wrapText="1"/>
    </xf>
    <xf numFmtId="0" fontId="51" fillId="0" borderId="0" xfId="0" applyFont="1" applyAlignment="1">
      <alignment horizontal="center" vertical="center" wrapText="1"/>
    </xf>
    <xf numFmtId="0" fontId="0" fillId="0" borderId="31" xfId="0" applyBorder="1" applyAlignment="1">
      <alignment horizontal="center" vertical="center" wrapText="1"/>
    </xf>
    <xf numFmtId="167" fontId="0" fillId="0" borderId="31" xfId="0" applyNumberFormat="1" applyBorder="1" applyAlignment="1">
      <alignment horizontal="center" vertical="center" wrapText="1"/>
    </xf>
    <xf numFmtId="0" fontId="52" fillId="0" borderId="32" xfId="0" applyFont="1" applyBorder="1" applyAlignment="1">
      <alignment horizontal="center"/>
    </xf>
    <xf numFmtId="0" fontId="52" fillId="0" borderId="34" xfId="0" applyFont="1" applyBorder="1" applyAlignment="1">
      <alignment horizontal="center"/>
    </xf>
    <xf numFmtId="0" fontId="52" fillId="0" borderId="33" xfId="0" applyFont="1" applyBorder="1" applyAlignment="1">
      <alignment horizontal="center"/>
    </xf>
    <xf numFmtId="3" fontId="0" fillId="0" borderId="0" xfId="0" applyNumberFormat="1"/>
    <xf numFmtId="0" fontId="49" fillId="0" borderId="35" xfId="0" applyFont="1" applyBorder="1" applyAlignment="1">
      <alignment horizontal="center"/>
    </xf>
    <xf numFmtId="168" fontId="53" fillId="0" borderId="36" xfId="0" applyNumberFormat="1" applyFont="1" applyBorder="1" applyAlignment="1">
      <alignment horizontal="center" vertical="center"/>
    </xf>
    <xf numFmtId="0" fontId="52" fillId="0" borderId="29" xfId="0" applyFont="1" applyBorder="1" applyAlignment="1">
      <alignment horizontal="center"/>
    </xf>
    <xf numFmtId="168" fontId="53" fillId="0" borderId="29" xfId="0" applyNumberFormat="1" applyFont="1" applyBorder="1" applyAlignment="1">
      <alignment horizontal="center" vertical="center"/>
    </xf>
    <xf numFmtId="0" fontId="48" fillId="0" borderId="0" xfId="0" applyFont="1" applyAlignment="1">
      <alignment horizontal="center"/>
    </xf>
    <xf numFmtId="167" fontId="48" fillId="0" borderId="0" xfId="0" applyNumberFormat="1" applyFont="1" applyAlignment="1">
      <alignment horizontal="center" vertical="center"/>
    </xf>
    <xf numFmtId="4" fontId="48" fillId="0" borderId="0" xfId="0" applyNumberFormat="1" applyFont="1" applyAlignment="1">
      <alignment horizontal="center" vertical="center"/>
    </xf>
    <xf numFmtId="168" fontId="48" fillId="0" borderId="0" xfId="0" applyNumberFormat="1" applyFont="1" applyAlignment="1">
      <alignment horizontal="center" vertical="center"/>
    </xf>
    <xf numFmtId="4" fontId="48" fillId="0" borderId="31" xfId="0" applyNumberFormat="1" applyFont="1" applyBorder="1" applyAlignment="1">
      <alignment horizontal="center" vertical="center"/>
    </xf>
    <xf numFmtId="4" fontId="48" fillId="0" borderId="29" xfId="0" applyNumberFormat="1" applyFont="1" applyBorder="1" applyAlignment="1">
      <alignment horizontal="center" vertical="center"/>
    </xf>
    <xf numFmtId="8" fontId="57" fillId="0" borderId="29" xfId="0" applyNumberFormat="1" applyFont="1" applyBorder="1" applyAlignment="1">
      <alignment horizontal="center" vertical="center" wrapText="1"/>
    </xf>
    <xf numFmtId="4" fontId="50" fillId="0" borderId="38" xfId="0" applyNumberFormat="1" applyFont="1" applyBorder="1" applyAlignment="1">
      <alignment horizontal="center"/>
    </xf>
    <xf numFmtId="0" fontId="49" fillId="0" borderId="32" xfId="0" applyFont="1" applyBorder="1" applyAlignment="1">
      <alignment horizontal="center" vertical="center" wrapText="1"/>
    </xf>
    <xf numFmtId="0" fontId="0" fillId="4" borderId="37" xfId="0" applyFill="1" applyBorder="1"/>
    <xf numFmtId="4" fontId="48" fillId="4" borderId="29" xfId="0" applyNumberFormat="1" applyFont="1" applyFill="1" applyBorder="1" applyAlignment="1">
      <alignment horizontal="center" vertical="center"/>
    </xf>
    <xf numFmtId="4" fontId="0" fillId="0" borderId="0" xfId="0" applyNumberFormat="1" applyAlignment="1">
      <alignment horizontal="center" vertical="center" wrapText="1"/>
    </xf>
    <xf numFmtId="168" fontId="0" fillId="0" borderId="0" xfId="0" applyNumberFormat="1" applyAlignment="1">
      <alignment horizontal="center" vertical="center"/>
    </xf>
    <xf numFmtId="0" fontId="48" fillId="0" borderId="31" xfId="0" applyFont="1" applyBorder="1" applyAlignment="1">
      <alignment horizontal="center" vertical="center" wrapText="1"/>
    </xf>
    <xf numFmtId="0" fontId="56" fillId="0" borderId="0" xfId="0" applyFont="1" applyAlignment="1">
      <alignment vertical="center" wrapText="1"/>
    </xf>
    <xf numFmtId="0" fontId="15" fillId="5" borderId="0" xfId="0" applyFont="1" applyFill="1" applyAlignment="1">
      <alignment vertical="center"/>
    </xf>
    <xf numFmtId="169" fontId="17" fillId="0" borderId="0" xfId="0" applyNumberFormat="1" applyFont="1" applyAlignment="1" applyProtection="1">
      <alignment horizontal="right" vertical="center"/>
      <protection locked="0"/>
    </xf>
    <xf numFmtId="0" fontId="17" fillId="0" borderId="0" xfId="0" applyFont="1" applyAlignment="1">
      <alignment horizontal="left" vertical="center"/>
    </xf>
    <xf numFmtId="4" fontId="48" fillId="0" borderId="0" xfId="0" applyNumberFormat="1" applyFont="1" applyAlignment="1">
      <alignment horizontal="center" vertical="center" wrapText="1"/>
    </xf>
    <xf numFmtId="0" fontId="5" fillId="0" borderId="0" xfId="1" applyFill="1" applyBorder="1" applyAlignment="1">
      <alignment vertical="center"/>
    </xf>
    <xf numFmtId="0" fontId="59" fillId="0" borderId="0" xfId="0" applyFont="1" applyAlignment="1">
      <alignment horizontal="center" vertical="center" wrapText="1"/>
    </xf>
    <xf numFmtId="0" fontId="26" fillId="0" borderId="6" xfId="0" applyFont="1" applyBorder="1" applyAlignment="1">
      <alignment horizontal="left" vertical="center" textRotation="90"/>
    </xf>
    <xf numFmtId="0" fontId="27" fillId="0" borderId="6" xfId="0" applyFont="1" applyBorder="1" applyAlignment="1">
      <alignment horizontal="left" vertical="center"/>
    </xf>
    <xf numFmtId="0" fontId="26" fillId="0" borderId="5" xfId="0" applyFont="1" applyBorder="1" applyAlignment="1">
      <alignment horizontal="center" vertical="center" textRotation="90"/>
    </xf>
    <xf numFmtId="0" fontId="12" fillId="0" borderId="0" xfId="0" applyFont="1" applyAlignment="1" applyProtection="1">
      <alignment horizontal="left" vertical="center"/>
      <protection locked="0"/>
    </xf>
    <xf numFmtId="164" fontId="12" fillId="0" borderId="0" xfId="0" applyNumberFormat="1"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15" fillId="0" borderId="0" xfId="0" applyFont="1" applyAlignment="1">
      <alignment horizontal="left" vertical="center"/>
    </xf>
    <xf numFmtId="0" fontId="30" fillId="0" borderId="5" xfId="0" applyFont="1" applyBorder="1" applyAlignment="1">
      <alignment horizontal="left" vertical="center"/>
    </xf>
    <xf numFmtId="0" fontId="29" fillId="0" borderId="6" xfId="0" applyFont="1" applyBorder="1" applyAlignment="1">
      <alignment horizontal="left" vertical="center" wrapText="1"/>
    </xf>
    <xf numFmtId="0" fontId="15" fillId="0" borderId="0" xfId="0" applyFont="1" applyAlignment="1">
      <alignment horizontal="right" vertical="center" wrapText="1"/>
    </xf>
    <xf numFmtId="0" fontId="54" fillId="0" borderId="0" xfId="0" applyFont="1" applyAlignment="1">
      <alignment horizontal="left" vertical="center" wrapText="1"/>
    </xf>
    <xf numFmtId="0" fontId="39" fillId="2" borderId="18" xfId="0" applyFont="1" applyFill="1" applyBorder="1" applyAlignment="1">
      <alignment horizontal="center" vertical="center"/>
    </xf>
    <xf numFmtId="4" fontId="20" fillId="2" borderId="15"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0" fontId="22" fillId="0" borderId="0" xfId="0" applyFont="1" applyAlignment="1">
      <alignment vertical="center"/>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6" fontId="12" fillId="0" borderId="0" xfId="0" applyNumberFormat="1" applyFont="1" applyAlignment="1" applyProtection="1">
      <alignment horizontal="left" vertical="center"/>
      <protection locked="0"/>
    </xf>
    <xf numFmtId="0" fontId="17" fillId="0" borderId="10" xfId="0" applyFont="1" applyBorder="1" applyAlignment="1">
      <alignment horizontal="right"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0" xfId="0" applyFont="1" applyBorder="1" applyAlignment="1">
      <alignment horizontal="center" vertical="center" wrapText="1"/>
    </xf>
    <xf numFmtId="4" fontId="15" fillId="0" borderId="27" xfId="0" applyNumberFormat="1" applyFont="1" applyBorder="1" applyAlignment="1">
      <alignment horizontal="center" vertical="center" wrapText="1"/>
    </xf>
    <xf numFmtId="4" fontId="15" fillId="0" borderId="22" xfId="0" applyNumberFormat="1" applyFont="1" applyBorder="1" applyAlignment="1">
      <alignment horizontal="center" vertical="center" wrapText="1"/>
    </xf>
    <xf numFmtId="0" fontId="17" fillId="0" borderId="0" xfId="0" applyFont="1" applyAlignment="1">
      <alignment horizontal="left" vertical="top"/>
    </xf>
    <xf numFmtId="0" fontId="17" fillId="0" borderId="10" xfId="0" applyFont="1" applyBorder="1" applyAlignment="1">
      <alignment horizontal="left" vertical="top"/>
    </xf>
    <xf numFmtId="0" fontId="12" fillId="0" borderId="0" xfId="0" applyFont="1" applyAlignment="1" applyProtection="1">
      <alignment horizontal="left" vertical="top"/>
      <protection locked="0"/>
    </xf>
    <xf numFmtId="0" fontId="17" fillId="0" borderId="12" xfId="0" applyFont="1" applyBorder="1" applyAlignment="1">
      <alignment horizontal="center" vertical="top"/>
    </xf>
    <xf numFmtId="0" fontId="17" fillId="0" borderId="8" xfId="0" applyFont="1" applyBorder="1" applyAlignment="1">
      <alignment horizontal="center" vertical="top"/>
    </xf>
    <xf numFmtId="0" fontId="17" fillId="0" borderId="13" xfId="0" applyFont="1" applyBorder="1" applyAlignment="1">
      <alignment horizontal="center" vertical="top"/>
    </xf>
    <xf numFmtId="0" fontId="17" fillId="0" borderId="10" xfId="0" applyFont="1" applyBorder="1" applyAlignment="1">
      <alignment horizontal="center" vertical="top"/>
    </xf>
    <xf numFmtId="0" fontId="17" fillId="0" borderId="14" xfId="0" applyFont="1" applyBorder="1" applyAlignment="1">
      <alignment horizontal="center" vertical="top"/>
    </xf>
    <xf numFmtId="0" fontId="17" fillId="0" borderId="9" xfId="0" applyFont="1" applyBorder="1" applyAlignment="1">
      <alignment horizontal="center" vertical="top"/>
    </xf>
    <xf numFmtId="14" fontId="12" fillId="0" borderId="0" xfId="0" applyNumberFormat="1" applyFont="1" applyAlignment="1" applyProtection="1">
      <alignment horizontal="left" vertical="center"/>
      <protection locked="0"/>
    </xf>
    <xf numFmtId="0" fontId="12" fillId="0" borderId="7" xfId="0" applyFont="1" applyBorder="1" applyAlignment="1" applyProtection="1">
      <alignment horizontal="left" vertical="top"/>
      <protection locked="0"/>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8" xfId="0" applyFont="1" applyBorder="1" applyAlignment="1">
      <alignment horizontal="center" vertical="center"/>
    </xf>
    <xf numFmtId="0" fontId="58" fillId="4" borderId="0" xfId="0" applyFont="1" applyFill="1" applyAlignment="1">
      <alignment horizontal="center"/>
    </xf>
    <xf numFmtId="4" fontId="52" fillId="0" borderId="32" xfId="0" applyNumberFormat="1" applyFont="1" applyBorder="1" applyAlignment="1">
      <alignment horizontal="center" vertical="center" wrapText="1"/>
    </xf>
    <xf numFmtId="4" fontId="52" fillId="0" borderId="33" xfId="0" applyNumberFormat="1" applyFont="1" applyBorder="1" applyAlignment="1">
      <alignment horizontal="center" vertical="center" wrapText="1"/>
    </xf>
    <xf numFmtId="0" fontId="56" fillId="4" borderId="0" xfId="0" applyFont="1" applyFill="1" applyAlignment="1">
      <alignment horizontal="center" vertical="center" wrapText="1"/>
    </xf>
    <xf numFmtId="0" fontId="56" fillId="0" borderId="0" xfId="0" applyFont="1" applyAlignment="1">
      <alignment horizontal="left" vertical="center" wrapText="1"/>
    </xf>
    <xf numFmtId="0" fontId="52" fillId="0" borderId="32" xfId="0" applyFont="1" applyBorder="1" applyAlignment="1">
      <alignment horizontal="center" vertical="center" wrapText="1"/>
    </xf>
    <xf numFmtId="0" fontId="52" fillId="0" borderId="33" xfId="0" applyFont="1" applyBorder="1" applyAlignment="1">
      <alignment horizontal="center" vertical="center" wrapText="1"/>
    </xf>
    <xf numFmtId="167" fontId="52" fillId="0" borderId="32" xfId="0" applyNumberFormat="1" applyFont="1" applyBorder="1" applyAlignment="1">
      <alignment horizontal="center" vertical="center" wrapText="1"/>
    </xf>
    <xf numFmtId="167" fontId="52" fillId="0" borderId="33" xfId="0" applyNumberFormat="1" applyFont="1" applyBorder="1" applyAlignment="1">
      <alignment horizontal="center" vertical="center" wrapText="1"/>
    </xf>
    <xf numFmtId="168" fontId="52" fillId="0" borderId="32" xfId="0" applyNumberFormat="1" applyFont="1" applyBorder="1" applyAlignment="1">
      <alignment horizontal="center" vertical="center" wrapText="1"/>
    </xf>
    <xf numFmtId="168" fontId="52" fillId="0" borderId="33" xfId="0" applyNumberFormat="1" applyFont="1" applyBorder="1" applyAlignment="1">
      <alignment horizontal="center" vertical="center" wrapText="1"/>
    </xf>
    <xf numFmtId="4" fontId="48" fillId="0" borderId="32" xfId="0" applyNumberFormat="1" applyFont="1" applyBorder="1" applyAlignment="1">
      <alignment horizontal="center" vertical="center"/>
    </xf>
    <xf numFmtId="4" fontId="48" fillId="0" borderId="34" xfId="0" applyNumberFormat="1" applyFont="1" applyBorder="1" applyAlignment="1">
      <alignment horizontal="center" vertical="center"/>
    </xf>
    <xf numFmtId="4" fontId="48" fillId="0" borderId="33" xfId="0" applyNumberFormat="1" applyFont="1" applyBorder="1" applyAlignment="1">
      <alignment horizontal="center" vertical="center"/>
    </xf>
    <xf numFmtId="4" fontId="48" fillId="4" borderId="32" xfId="0" applyNumberFormat="1" applyFont="1" applyFill="1" applyBorder="1" applyAlignment="1">
      <alignment horizontal="center" vertical="center"/>
    </xf>
    <xf numFmtId="4" fontId="48" fillId="4" borderId="34" xfId="0" applyNumberFormat="1" applyFont="1" applyFill="1" applyBorder="1" applyAlignment="1">
      <alignment horizontal="center" vertical="center"/>
    </xf>
    <xf numFmtId="4" fontId="48" fillId="4" borderId="33" xfId="0" applyNumberFormat="1" applyFont="1" applyFill="1" applyBorder="1" applyAlignment="1">
      <alignment horizontal="center" vertical="center"/>
    </xf>
    <xf numFmtId="168" fontId="53" fillId="0" borderId="32" xfId="0" applyNumberFormat="1" applyFont="1" applyBorder="1" applyAlignment="1">
      <alignment horizontal="center" vertical="center"/>
    </xf>
    <xf numFmtId="168" fontId="53" fillId="0" borderId="34" xfId="0" applyNumberFormat="1" applyFont="1" applyBorder="1" applyAlignment="1">
      <alignment horizontal="center" vertical="center"/>
    </xf>
    <xf numFmtId="168" fontId="53" fillId="0" borderId="33" xfId="0" applyNumberFormat="1" applyFont="1" applyBorder="1" applyAlignment="1">
      <alignment horizontal="center" vertical="center"/>
    </xf>
    <xf numFmtId="168" fontId="53" fillId="0" borderId="29" xfId="0" applyNumberFormat="1" applyFont="1" applyBorder="1" applyAlignment="1">
      <alignment horizontal="center" vertical="center"/>
    </xf>
    <xf numFmtId="4" fontId="61" fillId="0" borderId="2" xfId="0" applyNumberFormat="1" applyFont="1" applyBorder="1" applyAlignment="1">
      <alignment vertical="center"/>
    </xf>
    <xf numFmtId="4" fontId="61" fillId="0" borderId="0" xfId="0" applyNumberFormat="1" applyFont="1" applyAlignment="1">
      <alignment vertical="center"/>
    </xf>
    <xf numFmtId="4" fontId="61" fillId="0" borderId="0" xfId="0" applyNumberFormat="1" applyFont="1" applyAlignment="1">
      <alignment horizontal="right" vertical="center"/>
    </xf>
    <xf numFmtId="4" fontId="61" fillId="0" borderId="0" xfId="0" applyNumberFormat="1" applyFont="1" applyAlignment="1">
      <alignment vertical="center" wrapText="1"/>
    </xf>
    <xf numFmtId="4" fontId="61" fillId="0" borderId="0" xfId="0" applyNumberFormat="1" applyFont="1" applyAlignment="1">
      <alignment vertical="center" wrapText="1"/>
    </xf>
    <xf numFmtId="4" fontId="61" fillId="0" borderId="0" xfId="0" applyNumberFormat="1" applyFont="1" applyAlignment="1">
      <alignment horizontal="right" vertical="top" wrapText="1"/>
    </xf>
    <xf numFmtId="0" fontId="62" fillId="0" borderId="0" xfId="0" applyFont="1" applyAlignment="1">
      <alignment horizontal="center" vertical="center" wrapText="1"/>
    </xf>
    <xf numFmtId="4" fontId="61" fillId="0" borderId="0" xfId="0" applyNumberFormat="1" applyFont="1" applyAlignment="1">
      <alignment horizontal="right" vertical="center" wrapText="1"/>
    </xf>
    <xf numFmtId="0" fontId="62" fillId="0" borderId="0" xfId="0" applyFont="1" applyAlignment="1">
      <alignment horizontal="center" vertical="center" wrapText="1"/>
    </xf>
    <xf numFmtId="0" fontId="9" fillId="0" borderId="0" xfId="0" applyFont="1" applyAlignment="1" applyProtection="1">
      <alignment vertical="center"/>
      <protection hidden="1"/>
    </xf>
    <xf numFmtId="0" fontId="9" fillId="0" borderId="0" xfId="0" applyFont="1" applyAlignment="1">
      <alignment horizontal="left"/>
    </xf>
    <xf numFmtId="0" fontId="63" fillId="0" borderId="0" xfId="0" applyFont="1"/>
    <xf numFmtId="0" fontId="64" fillId="0" borderId="0" xfId="0" applyFont="1"/>
    <xf numFmtId="0" fontId="65" fillId="0" borderId="0" xfId="0" applyFont="1" applyAlignment="1">
      <alignment horizontal="left" vertical="center"/>
    </xf>
    <xf numFmtId="0" fontId="66" fillId="0" borderId="0" xfId="0" applyFont="1" applyAlignment="1">
      <alignment horizontal="left" vertical="center"/>
    </xf>
    <xf numFmtId="0" fontId="67" fillId="2" borderId="0" xfId="0" applyFont="1" applyFill="1" applyAlignment="1">
      <alignment vertical="center"/>
    </xf>
    <xf numFmtId="0" fontId="63" fillId="0" borderId="0" xfId="0" applyFont="1" applyAlignment="1">
      <alignment horizontal="left" vertical="center"/>
    </xf>
    <xf numFmtId="0" fontId="64" fillId="0" borderId="0" xfId="0" applyFont="1" applyAlignment="1">
      <alignment horizontal="left" vertical="center"/>
    </xf>
    <xf numFmtId="0" fontId="68" fillId="0" borderId="0" xfId="0" applyFont="1"/>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0</xdr:col>
      <xdr:colOff>3181350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editAs="oneCell">
    <xdr:from>
      <xdr:col>0</xdr:col>
      <xdr:colOff>613064</xdr:colOff>
      <xdr:row>0</xdr:row>
      <xdr:rowOff>1045368</xdr:rowOff>
    </xdr:from>
    <xdr:to>
      <xdr:col>0</xdr:col>
      <xdr:colOff>2286000</xdr:colOff>
      <xdr:row>0</xdr:row>
      <xdr:rowOff>1940719</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613064" y="1045368"/>
          <a:ext cx="1672936" cy="895351"/>
        </a:xfrm>
        <a:prstGeom prst="rect">
          <a:avLst/>
        </a:prstGeom>
      </xdr:spPr>
    </xdr:pic>
    <xdr:clientData/>
  </xdr:twoCellAnchor>
  <xdr:twoCellAnchor>
    <xdr:from>
      <xdr:col>0</xdr:col>
      <xdr:colOff>9525</xdr:colOff>
      <xdr:row>54</xdr:row>
      <xdr:rowOff>1</xdr:rowOff>
    </xdr:from>
    <xdr:to>
      <xdr:col>7</xdr:col>
      <xdr:colOff>0</xdr:colOff>
      <xdr:row>59</xdr:row>
      <xdr:rowOff>28575</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8154651"/>
          <a:ext cx="14201775" cy="1724024"/>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t"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22 rue Gay-Lussac		Personnes à contacter : </a:t>
          </a:r>
        </a:p>
        <a:p>
          <a:pPr algn="l" rtl="0">
            <a:defRPr sz="1000"/>
          </a:pPr>
          <a:r>
            <a:rPr lang="fr-FR" sz="1200" b="1" i="0" u="none" strike="noStrike" baseline="0">
              <a:solidFill>
                <a:schemeClr val="bg1"/>
              </a:solidFill>
              <a:latin typeface="Futura Lt BT"/>
            </a:rPr>
            <a:t>					</a:t>
          </a:r>
        </a:p>
        <a:p>
          <a:pPr algn="l" rtl="0">
            <a:defRPr sz="1000"/>
          </a:pPr>
          <a:r>
            <a:rPr lang="fr-FR" sz="1200" b="1" i="0" u="none" strike="noStrike" baseline="0">
              <a:solidFill>
                <a:schemeClr val="bg1"/>
              </a:solidFill>
              <a:latin typeface="Futura Lt BT"/>
            </a:rPr>
            <a:t>		86038 POITIERS Cedex 		</a:t>
          </a:r>
          <a:r>
            <a:rPr lang="fr-FR" sz="1200" b="1" i="0" u="none" strike="noStrike" baseline="0">
              <a:solidFill>
                <a:schemeClr val="bg1"/>
              </a:solidFill>
              <a:latin typeface="Futura Lt BT"/>
              <a:ea typeface="+mn-ea"/>
              <a:cs typeface="+mn-cs"/>
            </a:rPr>
            <a:t>Johan DERUDAS - j.derudas@anfh.fr - 05 49 61 60 11</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Marie DOREAU - m.doreau@anfh.fr - 05 49 61 60 10 </a:t>
          </a:r>
        </a:p>
        <a:p>
          <a:pPr algn="l" rtl="0">
            <a:defRPr sz="1000"/>
          </a:pPr>
          <a:r>
            <a:rPr lang="fr-FR" sz="1200" b="1" i="0" u="none" strike="noStrike" baseline="0">
              <a:solidFill>
                <a:schemeClr val="bg1"/>
              </a:solidFill>
              <a:latin typeface="Futura Lt BT"/>
            </a:rPr>
            <a:t>					Sarah-Haritiana RALAMINA- hs.ralamina@anfh.fr - 05 49 61 60 17</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Sarah GARROUTEIGT - s.garrouteigt@anfh.fr - 05 49 61 60 18</a:t>
          </a:r>
        </a:p>
        <a:p>
          <a:pPr algn="l" rtl="0">
            <a:defRPr sz="1000"/>
          </a:pPr>
          <a:r>
            <a:rPr lang="fr-FR" sz="1200" b="1" i="0" u="none" strike="noStrike" baseline="0">
              <a:solidFill>
                <a:schemeClr val="bg1"/>
              </a:solidFill>
              <a:latin typeface="Futura Lt BT"/>
            </a:rPr>
            <a:t>			       		Catherine PEREIRA - c.pereira@anfh.fr - 05 49 61 60 14</a:t>
          </a:r>
        </a:p>
        <a:p>
          <a:pPr algn="l" rtl="0">
            <a:defRPr sz="1000"/>
          </a:pPr>
          <a:endParaRPr lang="fr-FR" sz="1200" b="0" i="0" u="none" strike="noStrike" baseline="0">
            <a:solidFill>
              <a:srgbClr val="2F5496"/>
            </a:solidFill>
            <a:latin typeface="Times New Roman"/>
            <a:cs typeface="Times New Roman"/>
          </a:endParaRPr>
        </a:p>
      </xdr:txBody>
    </xdr:sp>
    <xdr:clientData/>
  </xdr:twoCellAnchor>
  <xdr:twoCellAnchor editAs="oneCell">
    <xdr:from>
      <xdr:col>0</xdr:col>
      <xdr:colOff>295275</xdr:colOff>
      <xdr:row>54</xdr:row>
      <xdr:rowOff>180972</xdr:rowOff>
    </xdr:from>
    <xdr:to>
      <xdr:col>0</xdr:col>
      <xdr:colOff>1555275</xdr:colOff>
      <xdr:row>56</xdr:row>
      <xdr:rowOff>152400</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3"/>
        <a:stretch>
          <a:fillRect/>
        </a:stretch>
      </xdr:blipFill>
      <xdr:spPr>
        <a:xfrm>
          <a:off x="295275" y="18335622"/>
          <a:ext cx="1260000" cy="600078"/>
        </a:xfrm>
        <a:prstGeom prst="rect">
          <a:avLst/>
        </a:prstGeom>
      </xdr:spPr>
    </xdr:pic>
    <xdr:clientData/>
  </xdr:twoCellAnchor>
  <xdr:twoCellAnchor>
    <xdr:from>
      <xdr:col>0</xdr:col>
      <xdr:colOff>4655344</xdr:colOff>
      <xdr:row>0</xdr:row>
      <xdr:rowOff>35719</xdr:rowOff>
    </xdr:from>
    <xdr:to>
      <xdr:col>6</xdr:col>
      <xdr:colOff>1393031</xdr:colOff>
      <xdr:row>0</xdr:row>
      <xdr:rowOff>1893094</xdr:rowOff>
    </xdr:to>
    <xdr:sp macro="" textlink="">
      <xdr:nvSpPr>
        <xdr:cNvPr id="7" name="Rectangle 6">
          <a:extLst>
            <a:ext uri="{FF2B5EF4-FFF2-40B4-BE49-F238E27FC236}">
              <a16:creationId xmlns:a16="http://schemas.microsoft.com/office/drawing/2014/main" id="{D3E905BD-7983-3410-FAEF-A67CE0375DAF}"/>
            </a:ext>
          </a:extLst>
        </xdr:cNvPr>
        <xdr:cNvSpPr/>
      </xdr:nvSpPr>
      <xdr:spPr>
        <a:xfrm>
          <a:off x="4655344" y="35719"/>
          <a:ext cx="9441656" cy="1857375"/>
        </a:xfrm>
        <a:prstGeom prst="rect">
          <a:avLst/>
        </a:prstGeom>
        <a:solidFill>
          <a:srgbClr val="00B0F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607219</xdr:colOff>
      <xdr:row>0</xdr:row>
      <xdr:rowOff>285749</xdr:rowOff>
    </xdr:from>
    <xdr:to>
      <xdr:col>6</xdr:col>
      <xdr:colOff>952500</xdr:colOff>
      <xdr:row>0</xdr:row>
      <xdr:rowOff>1678780</xdr:rowOff>
    </xdr:to>
    <xdr:sp macro="" textlink="">
      <xdr:nvSpPr>
        <xdr:cNvPr id="8" name="ZoneTexte 7">
          <a:extLst>
            <a:ext uri="{FF2B5EF4-FFF2-40B4-BE49-F238E27FC236}">
              <a16:creationId xmlns:a16="http://schemas.microsoft.com/office/drawing/2014/main" id="{0B201850-580D-4A7C-89A5-9618220C0382}"/>
            </a:ext>
          </a:extLst>
        </xdr:cNvPr>
        <xdr:cNvSpPr txBox="1"/>
      </xdr:nvSpPr>
      <xdr:spPr>
        <a:xfrm>
          <a:off x="5274469" y="285749"/>
          <a:ext cx="8382000" cy="1393031"/>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000" b="1">
              <a:solidFill>
                <a:schemeClr val="dk1"/>
              </a:solidFill>
              <a:effectLst/>
              <a:latin typeface="+mn-lt"/>
              <a:ea typeface="+mn-ea"/>
              <a:cs typeface="+mn-cs"/>
            </a:rPr>
            <a:t>DEMANDE</a:t>
          </a:r>
          <a:r>
            <a:rPr lang="fr-FR" sz="2000" b="1" baseline="0">
              <a:solidFill>
                <a:schemeClr val="dk1"/>
              </a:solidFill>
              <a:effectLst/>
              <a:latin typeface="+mn-lt"/>
              <a:ea typeface="+mn-ea"/>
              <a:cs typeface="+mn-cs"/>
            </a:rPr>
            <a:t> DE PRISE EN CHARGE  :                                                                                - FORMATIONS CORRESPONDANT AUX PRIORITES DU CPF                                     - PREPARATIONS AUX CONCOURS</a:t>
          </a:r>
          <a:endParaRPr lang="fr-FR" sz="2000">
            <a:effectLst/>
          </a:endParaRPr>
        </a:p>
        <a:p>
          <a:pPr algn="ctr"/>
          <a:r>
            <a:rPr lang="fr-FR" sz="2000" b="1" baseline="0">
              <a:solidFill>
                <a:schemeClr val="bg1"/>
              </a:solidFill>
              <a:effectLst/>
              <a:latin typeface="+mn-lt"/>
              <a:ea typeface="+mn-ea"/>
              <a:cs typeface="+mn-cs"/>
            </a:rPr>
            <a:t>Mobilisation obligatoire du CPF</a:t>
          </a:r>
          <a:endParaRPr lang="fr-FR" sz="2000">
            <a:solidFill>
              <a:schemeClr val="bg1"/>
            </a:solidFill>
            <a:effectLst/>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rancecompetences.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45"/>
  <sheetViews>
    <sheetView tabSelected="1" zoomScale="80" zoomScaleNormal="80" workbookViewId="0">
      <selection activeCell="G128" sqref="G128:L271"/>
    </sheetView>
  </sheetViews>
  <sheetFormatPr baseColWidth="10" defaultColWidth="11.42578125" defaultRowHeight="14.25" x14ac:dyDescent="0.2"/>
  <cols>
    <col min="1" max="1" width="70" style="1" customWidth="1"/>
    <col min="2" max="2" width="49.5703125" style="1" customWidth="1"/>
    <col min="3" max="4" width="11.7109375" style="1" customWidth="1"/>
    <col min="5" max="5" width="24.7109375" style="1" customWidth="1"/>
    <col min="6" max="6" width="22.7109375" style="1" customWidth="1"/>
    <col min="7" max="7" width="22.7109375" style="12" customWidth="1"/>
    <col min="8" max="16" width="11.42578125" style="10"/>
    <col min="17" max="28" width="11.42578125" style="11"/>
    <col min="29" max="16384" width="11.42578125" style="1"/>
  </cols>
  <sheetData>
    <row r="1" spans="1:28" s="10" customFormat="1" ht="153.75" customHeight="1" x14ac:dyDescent="0.3">
      <c r="A1" s="37"/>
      <c r="B1" s="144"/>
      <c r="C1" s="144"/>
      <c r="D1" s="144"/>
      <c r="E1" s="144"/>
      <c r="F1" s="144"/>
      <c r="G1" s="144"/>
      <c r="H1" s="20"/>
      <c r="Q1" s="11"/>
      <c r="R1" s="11"/>
      <c r="S1" s="11"/>
      <c r="T1" s="11"/>
      <c r="U1" s="11"/>
      <c r="V1" s="11"/>
      <c r="W1" s="11"/>
      <c r="X1" s="11"/>
      <c r="Y1" s="11"/>
      <c r="Z1" s="11"/>
      <c r="AA1" s="11"/>
      <c r="AB1" s="11"/>
    </row>
    <row r="2" spans="1:28" s="21" customFormat="1" ht="24" customHeight="1" x14ac:dyDescent="0.25">
      <c r="A2" s="129" t="s">
        <v>333</v>
      </c>
      <c r="B2" s="129"/>
      <c r="C2" s="129"/>
      <c r="D2" s="129"/>
      <c r="E2" s="129"/>
      <c r="F2" s="129"/>
      <c r="G2" s="129"/>
      <c r="H2" s="215"/>
      <c r="I2" s="216"/>
      <c r="J2" s="216"/>
      <c r="K2" s="216"/>
      <c r="L2" s="216"/>
      <c r="M2" s="216"/>
      <c r="N2" s="216"/>
      <c r="O2" s="216"/>
      <c r="P2" s="216"/>
      <c r="Q2" s="59"/>
      <c r="R2" s="59"/>
      <c r="S2" s="59"/>
      <c r="T2" s="59"/>
      <c r="U2" s="59"/>
      <c r="V2" s="59"/>
      <c r="W2" s="59"/>
      <c r="X2" s="59"/>
      <c r="Y2" s="59"/>
      <c r="Z2" s="59"/>
      <c r="AA2" s="59"/>
      <c r="AB2" s="59"/>
    </row>
    <row r="3" spans="1:28" s="30" customFormat="1" ht="30.75" customHeight="1" x14ac:dyDescent="0.25">
      <c r="A3" s="148" t="s">
        <v>157</v>
      </c>
      <c r="B3" s="149"/>
      <c r="C3" s="149"/>
      <c r="D3" s="149"/>
      <c r="E3" s="149"/>
      <c r="F3" s="149"/>
      <c r="G3" s="150"/>
      <c r="H3" s="217"/>
      <c r="I3" s="218"/>
      <c r="J3" s="218"/>
      <c r="K3" s="218"/>
      <c r="L3" s="218"/>
      <c r="M3" s="218"/>
      <c r="N3" s="218"/>
      <c r="O3" s="218"/>
      <c r="P3" s="218"/>
      <c r="Q3" s="60"/>
      <c r="R3" s="60"/>
      <c r="S3" s="60"/>
      <c r="T3" s="60"/>
      <c r="U3" s="60"/>
      <c r="V3" s="60"/>
      <c r="W3" s="60"/>
      <c r="X3" s="60"/>
      <c r="Y3" s="60"/>
      <c r="Z3" s="60"/>
      <c r="AA3" s="60"/>
      <c r="AB3" s="60"/>
    </row>
    <row r="4" spans="1:28" s="32" customFormat="1" ht="15.75" customHeight="1" x14ac:dyDescent="0.25">
      <c r="A4" s="130"/>
      <c r="B4" s="130"/>
      <c r="C4" s="130"/>
      <c r="D4" s="130"/>
      <c r="E4" s="130"/>
      <c r="F4" s="130"/>
      <c r="G4" s="130"/>
      <c r="H4" s="215"/>
      <c r="I4" s="216"/>
      <c r="J4" s="216"/>
      <c r="K4" s="216"/>
      <c r="L4" s="216"/>
      <c r="M4" s="216"/>
      <c r="N4" s="216"/>
      <c r="O4" s="216"/>
      <c r="P4" s="216"/>
      <c r="Q4" s="59"/>
      <c r="R4" s="59"/>
      <c r="S4" s="59"/>
      <c r="T4" s="59"/>
      <c r="U4" s="59"/>
      <c r="V4" s="59"/>
      <c r="W4" s="59"/>
      <c r="X4" s="59"/>
      <c r="Y4" s="59"/>
      <c r="Z4" s="59"/>
      <c r="AA4" s="59"/>
      <c r="AB4" s="59"/>
    </row>
    <row r="5" spans="1:28" s="2" customFormat="1" ht="24.95" customHeight="1" x14ac:dyDescent="0.25">
      <c r="A5" s="18" t="s">
        <v>1</v>
      </c>
      <c r="B5" s="135" t="s">
        <v>2</v>
      </c>
      <c r="C5" s="135"/>
      <c r="D5" s="135"/>
      <c r="E5" s="135"/>
      <c r="F5" s="135"/>
      <c r="G5" s="135"/>
      <c r="H5" s="20"/>
      <c r="I5" s="10"/>
      <c r="J5" s="10"/>
      <c r="K5" s="10"/>
      <c r="L5" s="10"/>
      <c r="M5" s="10"/>
      <c r="N5" s="10"/>
      <c r="O5" s="10"/>
      <c r="P5" s="10"/>
      <c r="Q5" s="11"/>
      <c r="R5" s="11"/>
      <c r="S5" s="11"/>
      <c r="T5" s="11"/>
      <c r="U5" s="11"/>
      <c r="V5" s="11"/>
      <c r="W5" s="11"/>
      <c r="X5" s="11"/>
      <c r="Y5" s="11"/>
      <c r="Z5" s="11"/>
      <c r="AA5" s="11"/>
      <c r="AB5" s="11"/>
    </row>
    <row r="6" spans="1:28" s="2" customFormat="1" ht="24.95" customHeight="1" x14ac:dyDescent="0.25">
      <c r="A6" s="18" t="s">
        <v>3</v>
      </c>
      <c r="B6" s="136" t="str">
        <f>VLOOKUP(RECENSEMENT!B5,'liste des établissements'!A1:B82,2)</f>
        <v xml:space="preserve"> </v>
      </c>
      <c r="C6" s="136"/>
      <c r="D6" s="136"/>
      <c r="E6" s="136"/>
      <c r="F6" s="136"/>
      <c r="G6" s="136"/>
      <c r="H6" s="20"/>
      <c r="I6" s="10"/>
      <c r="J6" s="10"/>
      <c r="K6" s="10"/>
      <c r="L6" s="10"/>
      <c r="M6" s="10"/>
      <c r="N6" s="10"/>
      <c r="O6" s="10"/>
      <c r="P6" s="10"/>
      <c r="Q6" s="11"/>
      <c r="R6" s="11"/>
      <c r="S6" s="11"/>
      <c r="T6" s="11"/>
      <c r="U6" s="11"/>
      <c r="V6" s="11"/>
      <c r="W6" s="11"/>
      <c r="X6" s="11"/>
      <c r="Y6" s="11"/>
      <c r="Z6" s="11"/>
      <c r="AA6" s="11"/>
      <c r="AB6" s="11"/>
    </row>
    <row r="7" spans="1:28" s="2" customFormat="1" ht="24.95" customHeight="1" x14ac:dyDescent="0.25">
      <c r="A7" s="38" t="s">
        <v>4</v>
      </c>
      <c r="B7" s="133"/>
      <c r="C7" s="133"/>
      <c r="D7" s="133"/>
      <c r="E7" s="133"/>
      <c r="F7" s="133"/>
      <c r="G7" s="133"/>
      <c r="H7" s="20"/>
      <c r="I7" s="10"/>
      <c r="J7" s="10"/>
      <c r="K7" s="10"/>
      <c r="L7" s="10"/>
      <c r="M7" s="10"/>
      <c r="N7" s="10"/>
      <c r="O7" s="10"/>
      <c r="P7" s="10"/>
      <c r="Q7" s="11"/>
      <c r="R7" s="11"/>
      <c r="S7" s="11"/>
      <c r="T7" s="11"/>
      <c r="U7" s="11"/>
      <c r="V7" s="11"/>
      <c r="W7" s="11"/>
      <c r="X7" s="11"/>
      <c r="Y7" s="11"/>
      <c r="Z7" s="11"/>
      <c r="AA7" s="11"/>
      <c r="AB7" s="11"/>
    </row>
    <row r="8" spans="1:28" s="4" customFormat="1" ht="24.95" customHeight="1" x14ac:dyDescent="0.25">
      <c r="A8" s="18" t="s">
        <v>141</v>
      </c>
      <c r="B8" s="16" t="s">
        <v>5</v>
      </c>
      <c r="C8" s="17" t="s">
        <v>6</v>
      </c>
      <c r="D8" s="134"/>
      <c r="E8" s="134"/>
      <c r="F8" s="14"/>
      <c r="G8" s="42"/>
      <c r="H8" s="20"/>
      <c r="I8" s="10"/>
      <c r="J8" s="10"/>
      <c r="K8" s="10"/>
      <c r="L8" s="10"/>
      <c r="M8" s="10"/>
      <c r="N8" s="10"/>
      <c r="O8" s="10"/>
      <c r="P8" s="10"/>
      <c r="Q8" s="11"/>
      <c r="R8" s="11"/>
      <c r="S8" s="11"/>
      <c r="T8" s="11"/>
      <c r="U8" s="11"/>
      <c r="V8" s="11"/>
      <c r="W8" s="11"/>
      <c r="X8" s="11"/>
      <c r="Y8" s="11"/>
      <c r="Z8" s="11"/>
      <c r="AA8" s="11"/>
      <c r="AB8" s="61"/>
    </row>
    <row r="9" spans="1:28" s="3" customFormat="1" ht="15.75" customHeight="1" x14ac:dyDescent="0.3">
      <c r="A9" s="132"/>
      <c r="B9" s="132"/>
      <c r="C9" s="132"/>
      <c r="D9" s="132"/>
      <c r="E9" s="132"/>
      <c r="F9" s="132"/>
      <c r="G9" s="132"/>
      <c r="H9" s="20"/>
      <c r="I9" s="10"/>
      <c r="J9" s="10"/>
      <c r="K9" s="10"/>
      <c r="L9" s="10"/>
      <c r="M9" s="10"/>
      <c r="N9" s="10"/>
      <c r="O9" s="10"/>
      <c r="P9" s="10"/>
      <c r="Q9" s="11"/>
      <c r="R9" s="11"/>
      <c r="S9" s="11"/>
      <c r="T9" s="11"/>
      <c r="U9" s="11"/>
      <c r="V9" s="11"/>
      <c r="W9" s="11"/>
      <c r="X9" s="11"/>
      <c r="Y9" s="11"/>
      <c r="Z9" s="11"/>
      <c r="AA9" s="11"/>
      <c r="AB9" s="62"/>
    </row>
    <row r="10" spans="1:28" s="30" customFormat="1" ht="30.75" customHeight="1" x14ac:dyDescent="0.25">
      <c r="A10" s="148" t="s">
        <v>158</v>
      </c>
      <c r="B10" s="149"/>
      <c r="C10" s="149"/>
      <c r="D10" s="149"/>
      <c r="E10" s="149"/>
      <c r="F10" s="149"/>
      <c r="G10" s="150"/>
      <c r="H10" s="217"/>
      <c r="I10" s="218"/>
      <c r="J10" s="218"/>
      <c r="K10" s="218"/>
      <c r="L10" s="218"/>
      <c r="M10" s="218"/>
      <c r="N10" s="218"/>
      <c r="O10" s="218"/>
      <c r="P10" s="218"/>
      <c r="Q10" s="60"/>
      <c r="R10" s="60"/>
      <c r="S10" s="60"/>
      <c r="T10" s="60"/>
      <c r="U10" s="60"/>
      <c r="V10" s="60"/>
      <c r="W10" s="60"/>
      <c r="X10" s="60"/>
      <c r="Y10" s="60"/>
      <c r="Z10" s="60"/>
      <c r="AA10" s="60"/>
      <c r="AB10" s="60"/>
    </row>
    <row r="11" spans="1:28" s="3" customFormat="1" ht="15.75" customHeight="1" x14ac:dyDescent="0.3">
      <c r="A11" s="131"/>
      <c r="B11" s="131"/>
      <c r="C11" s="131"/>
      <c r="D11" s="131"/>
      <c r="E11" s="131"/>
      <c r="F11" s="131"/>
      <c r="G11" s="131"/>
      <c r="H11" s="20"/>
      <c r="I11" s="10"/>
      <c r="J11" s="10"/>
      <c r="K11" s="10"/>
      <c r="L11" s="10"/>
      <c r="M11" s="10"/>
      <c r="N11" s="10"/>
      <c r="O11" s="10"/>
      <c r="P11" s="10"/>
      <c r="Q11" s="11"/>
      <c r="R11" s="11"/>
      <c r="S11" s="11"/>
      <c r="T11" s="11"/>
      <c r="U11" s="11"/>
      <c r="V11" s="11"/>
      <c r="W11" s="11"/>
      <c r="X11" s="11"/>
      <c r="Y11" s="11"/>
      <c r="Z11" s="11"/>
      <c r="AA11" s="11"/>
      <c r="AB11" s="62"/>
    </row>
    <row r="12" spans="1:28" s="3" customFormat="1" ht="24.95" customHeight="1" x14ac:dyDescent="0.3">
      <c r="A12" s="18" t="s">
        <v>7</v>
      </c>
      <c r="B12" s="133"/>
      <c r="C12" s="133"/>
      <c r="D12" s="133"/>
      <c r="E12" s="133"/>
      <c r="F12" s="133"/>
      <c r="G12" s="133"/>
      <c r="H12" s="20"/>
      <c r="I12" s="10"/>
      <c r="J12" s="10"/>
      <c r="K12" s="10"/>
      <c r="L12" s="10"/>
      <c r="M12" s="10"/>
      <c r="N12" s="10"/>
      <c r="O12" s="10"/>
      <c r="P12" s="10"/>
      <c r="Q12" s="11"/>
      <c r="R12" s="11"/>
      <c r="S12" s="11"/>
      <c r="T12" s="11"/>
      <c r="U12" s="11"/>
      <c r="V12" s="11"/>
      <c r="W12" s="11"/>
      <c r="X12" s="11"/>
      <c r="Y12" s="11"/>
      <c r="Z12" s="11"/>
      <c r="AA12" s="11"/>
      <c r="AB12" s="62"/>
    </row>
    <row r="13" spans="1:28" s="3" customFormat="1" ht="24.95" customHeight="1" x14ac:dyDescent="0.3">
      <c r="A13" s="18" t="s">
        <v>148</v>
      </c>
      <c r="B13" s="15" t="s">
        <v>0</v>
      </c>
      <c r="C13" s="136" t="s">
        <v>8</v>
      </c>
      <c r="D13" s="136"/>
      <c r="E13" s="136"/>
      <c r="F13" s="133" t="s">
        <v>5</v>
      </c>
      <c r="G13" s="133"/>
      <c r="H13" s="20"/>
      <c r="I13" s="10"/>
      <c r="J13" s="10"/>
      <c r="K13" s="10"/>
      <c r="L13" s="10"/>
      <c r="M13" s="10"/>
      <c r="N13" s="10"/>
      <c r="O13" s="10"/>
      <c r="P13" s="10"/>
      <c r="Q13" s="11"/>
      <c r="R13" s="11"/>
      <c r="S13" s="11"/>
      <c r="T13" s="11"/>
      <c r="U13" s="11"/>
      <c r="V13" s="11"/>
      <c r="W13" s="11"/>
      <c r="X13" s="11"/>
      <c r="Y13" s="11"/>
      <c r="Z13" s="11"/>
      <c r="AA13" s="11"/>
      <c r="AB13" s="62"/>
    </row>
    <row r="14" spans="1:28" s="5" customFormat="1" ht="24.95" customHeight="1" x14ac:dyDescent="0.25">
      <c r="A14" s="18" t="s">
        <v>9</v>
      </c>
      <c r="B14" s="16" t="s">
        <v>0</v>
      </c>
      <c r="C14" s="136" t="s">
        <v>156</v>
      </c>
      <c r="D14" s="136"/>
      <c r="E14" s="136"/>
      <c r="F14" s="133" t="s">
        <v>0</v>
      </c>
      <c r="G14" s="133"/>
      <c r="H14" s="20"/>
      <c r="I14" s="10"/>
      <c r="J14" s="10"/>
      <c r="K14" s="10"/>
      <c r="L14" s="10"/>
      <c r="M14" s="10"/>
      <c r="N14" s="10"/>
      <c r="O14" s="10"/>
      <c r="P14" s="10"/>
      <c r="Q14" s="11"/>
      <c r="R14" s="11"/>
      <c r="S14" s="11"/>
      <c r="T14" s="11"/>
      <c r="U14" s="11"/>
      <c r="V14" s="11"/>
      <c r="W14" s="11"/>
      <c r="X14" s="11"/>
      <c r="Y14" s="11"/>
      <c r="Z14" s="11"/>
      <c r="AA14" s="11"/>
      <c r="AB14" s="63"/>
    </row>
    <row r="15" spans="1:28" s="5" customFormat="1" ht="24.95" customHeight="1" x14ac:dyDescent="0.25">
      <c r="A15" s="18" t="s">
        <v>10</v>
      </c>
      <c r="B15" s="133" t="s">
        <v>0</v>
      </c>
      <c r="C15" s="133"/>
      <c r="D15" s="133"/>
      <c r="E15" s="133"/>
      <c r="F15" s="133"/>
      <c r="G15" s="133"/>
      <c r="H15" s="20"/>
      <c r="I15" s="10"/>
      <c r="J15" s="10"/>
      <c r="K15" s="10"/>
      <c r="L15" s="10"/>
      <c r="M15" s="10"/>
      <c r="N15" s="10"/>
      <c r="O15" s="10"/>
      <c r="P15" s="10"/>
      <c r="Q15" s="11"/>
      <c r="R15" s="11"/>
      <c r="S15" s="11"/>
      <c r="T15" s="11"/>
      <c r="U15" s="11"/>
      <c r="V15" s="11"/>
      <c r="W15" s="11"/>
      <c r="X15" s="11"/>
      <c r="Y15" s="11"/>
      <c r="Z15" s="11"/>
      <c r="AA15" s="11"/>
      <c r="AB15" s="63"/>
    </row>
    <row r="16" spans="1:28" s="6" customFormat="1" ht="24.95" customHeight="1" x14ac:dyDescent="0.2">
      <c r="A16" s="18" t="s">
        <v>321</v>
      </c>
      <c r="B16" s="124"/>
      <c r="C16" s="18"/>
      <c r="D16" s="18"/>
      <c r="E16" s="18"/>
      <c r="H16" s="219"/>
      <c r="I16" s="10"/>
      <c r="J16" s="10"/>
      <c r="K16" s="10"/>
      <c r="L16" s="10"/>
      <c r="M16" s="10"/>
      <c r="N16" s="10"/>
      <c r="O16" s="10"/>
      <c r="P16" s="10"/>
      <c r="Q16" s="11"/>
      <c r="R16" s="11"/>
      <c r="S16" s="11"/>
      <c r="T16" s="11"/>
      <c r="U16" s="11"/>
      <c r="V16" s="11"/>
      <c r="W16" s="11"/>
      <c r="X16" s="11"/>
      <c r="Y16" s="11"/>
      <c r="Z16" s="11"/>
      <c r="AA16" s="11"/>
      <c r="AB16" s="64"/>
    </row>
    <row r="17" spans="1:28" s="46" customFormat="1" ht="15.75" x14ac:dyDescent="0.25">
      <c r="A17" s="137"/>
      <c r="B17" s="137"/>
      <c r="C17" s="137"/>
      <c r="D17" s="137"/>
      <c r="E17" s="137"/>
      <c r="F17" s="137"/>
      <c r="G17" s="137"/>
      <c r="H17" s="215"/>
      <c r="I17" s="216"/>
      <c r="J17" s="216"/>
      <c r="K17" s="216"/>
      <c r="L17" s="216"/>
      <c r="M17" s="216"/>
      <c r="N17" s="216"/>
      <c r="O17" s="216"/>
      <c r="P17" s="216"/>
      <c r="Q17" s="59"/>
      <c r="R17" s="59"/>
      <c r="S17" s="59"/>
      <c r="T17" s="59"/>
      <c r="U17" s="59"/>
      <c r="V17" s="59"/>
      <c r="W17" s="59"/>
      <c r="X17" s="59"/>
      <c r="Y17" s="59"/>
      <c r="Z17" s="59"/>
      <c r="AA17" s="66"/>
      <c r="AB17" s="66"/>
    </row>
    <row r="18" spans="1:28" s="30" customFormat="1" ht="30.75" customHeight="1" x14ac:dyDescent="0.25">
      <c r="A18" s="148" t="s">
        <v>159</v>
      </c>
      <c r="B18" s="149"/>
      <c r="C18" s="149"/>
      <c r="D18" s="149"/>
      <c r="E18" s="149"/>
      <c r="F18" s="149"/>
      <c r="G18" s="150"/>
      <c r="H18" s="217"/>
      <c r="I18" s="218"/>
      <c r="J18" s="218"/>
      <c r="K18" s="218"/>
      <c r="L18" s="218"/>
      <c r="M18" s="218"/>
      <c r="N18" s="218"/>
      <c r="O18" s="218"/>
      <c r="P18" s="218"/>
      <c r="Q18" s="60"/>
      <c r="R18" s="60"/>
      <c r="S18" s="60"/>
      <c r="T18" s="60"/>
      <c r="U18" s="60"/>
      <c r="V18" s="60"/>
      <c r="W18" s="60"/>
      <c r="X18" s="60"/>
      <c r="Y18" s="60"/>
      <c r="Z18" s="60"/>
      <c r="AA18" s="60"/>
      <c r="AB18" s="60"/>
    </row>
    <row r="19" spans="1:28" s="44" customFormat="1" ht="15.75" x14ac:dyDescent="0.25">
      <c r="A19" s="138"/>
      <c r="B19" s="138"/>
      <c r="C19" s="138"/>
      <c r="D19" s="138"/>
      <c r="E19" s="138"/>
      <c r="F19" s="138"/>
      <c r="G19" s="138"/>
      <c r="H19" s="220"/>
      <c r="I19" s="221"/>
      <c r="J19" s="221"/>
      <c r="K19" s="221"/>
      <c r="L19" s="221"/>
      <c r="M19" s="221"/>
      <c r="N19" s="221"/>
      <c r="O19" s="221"/>
      <c r="P19" s="221"/>
      <c r="Q19" s="67"/>
      <c r="R19" s="67"/>
      <c r="S19" s="67"/>
      <c r="T19" s="67"/>
      <c r="U19" s="67"/>
      <c r="V19" s="67"/>
      <c r="W19" s="67"/>
      <c r="X19" s="67"/>
      <c r="Y19" s="67"/>
      <c r="Z19" s="67"/>
      <c r="AA19" s="67"/>
      <c r="AB19" s="67"/>
    </row>
    <row r="20" spans="1:28" ht="24.95" customHeight="1" x14ac:dyDescent="0.25">
      <c r="A20" s="45" t="s">
        <v>146</v>
      </c>
      <c r="B20" s="133" t="s">
        <v>0</v>
      </c>
      <c r="C20" s="133"/>
      <c r="D20" s="133"/>
      <c r="E20" s="133"/>
      <c r="F20" s="133"/>
      <c r="G20" s="133"/>
      <c r="H20" s="20"/>
    </row>
    <row r="21" spans="1:28" s="7" customFormat="1" ht="50.1" customHeight="1" x14ac:dyDescent="0.25">
      <c r="A21" s="18" t="s">
        <v>12</v>
      </c>
      <c r="B21" s="135"/>
      <c r="C21" s="135"/>
      <c r="D21" s="135"/>
      <c r="E21" s="135"/>
      <c r="F21" s="135"/>
      <c r="G21" s="135"/>
      <c r="H21" s="20"/>
      <c r="I21" s="10"/>
      <c r="J21" s="10"/>
      <c r="K21" s="10"/>
      <c r="L21" s="10"/>
      <c r="M21" s="10"/>
      <c r="N21" s="10"/>
      <c r="O21" s="10"/>
      <c r="P21" s="10"/>
      <c r="Q21" s="11"/>
      <c r="R21" s="11"/>
      <c r="S21" s="11"/>
      <c r="T21" s="11"/>
      <c r="U21" s="11"/>
      <c r="V21" s="11"/>
      <c r="W21" s="11"/>
      <c r="X21" s="11"/>
      <c r="Y21" s="11"/>
      <c r="Z21" s="11"/>
      <c r="AA21" s="65"/>
      <c r="AB21" s="65"/>
    </row>
    <row r="22" spans="1:28" s="8" customFormat="1" ht="24.95" customHeight="1" x14ac:dyDescent="0.25">
      <c r="A22" s="18" t="s">
        <v>331</v>
      </c>
      <c r="B22" s="18"/>
      <c r="C22" s="18"/>
      <c r="E22" s="128" t="s">
        <v>330</v>
      </c>
      <c r="F22" s="33"/>
      <c r="G22" s="34"/>
      <c r="H22" s="20"/>
      <c r="I22" s="10"/>
      <c r="J22" s="10"/>
      <c r="K22" s="10"/>
      <c r="L22" s="10"/>
      <c r="M22" s="10"/>
      <c r="N22" s="10"/>
      <c r="O22" s="10"/>
      <c r="P22" s="10"/>
      <c r="Q22" s="11"/>
      <c r="R22" s="11"/>
      <c r="S22" s="11"/>
      <c r="T22" s="11"/>
      <c r="U22" s="11"/>
      <c r="V22" s="11"/>
      <c r="W22" s="11"/>
      <c r="X22" s="11"/>
      <c r="Y22" s="11"/>
      <c r="Z22" s="11"/>
      <c r="AA22" s="11"/>
      <c r="AB22" s="68"/>
    </row>
    <row r="23" spans="1:28" s="8" customFormat="1" ht="24.95" customHeight="1" x14ac:dyDescent="0.25">
      <c r="A23" s="139"/>
      <c r="B23" s="139"/>
      <c r="C23" s="139"/>
      <c r="D23" s="139"/>
      <c r="E23" s="135"/>
      <c r="F23" s="135"/>
      <c r="G23" s="135"/>
      <c r="H23" s="20"/>
      <c r="I23" s="10"/>
      <c r="J23" s="10"/>
      <c r="K23" s="10"/>
      <c r="L23" s="10"/>
      <c r="M23" s="10"/>
      <c r="N23" s="10"/>
      <c r="O23" s="10"/>
      <c r="P23" s="10"/>
      <c r="Q23" s="11"/>
      <c r="R23" s="11"/>
      <c r="S23" s="11"/>
      <c r="T23" s="11"/>
      <c r="U23" s="11"/>
      <c r="V23" s="11"/>
      <c r="W23" s="11"/>
      <c r="X23" s="11"/>
      <c r="Y23" s="11"/>
      <c r="Z23" s="11"/>
      <c r="AA23" s="11"/>
      <c r="AB23" s="68"/>
    </row>
    <row r="24" spans="1:28" s="7" customFormat="1" ht="24.95" customHeight="1" x14ac:dyDescent="0.25">
      <c r="A24" s="136" t="s">
        <v>302</v>
      </c>
      <c r="B24" s="136"/>
      <c r="C24" s="136"/>
      <c r="D24" s="136"/>
      <c r="E24" s="136"/>
      <c r="F24" s="136"/>
      <c r="G24" s="136"/>
      <c r="H24" s="20"/>
      <c r="I24" s="10"/>
      <c r="J24" s="10"/>
      <c r="K24" s="10"/>
      <c r="L24" s="10"/>
      <c r="M24" s="10"/>
      <c r="N24" s="10"/>
      <c r="O24" s="10"/>
      <c r="P24" s="10"/>
      <c r="Q24" s="11"/>
      <c r="R24" s="11"/>
      <c r="S24" s="11"/>
      <c r="T24" s="11"/>
      <c r="U24" s="11"/>
      <c r="V24" s="11"/>
      <c r="W24" s="11"/>
      <c r="X24" s="11"/>
      <c r="Y24" s="11"/>
      <c r="Z24" s="11"/>
      <c r="AA24" s="11"/>
      <c r="AB24" s="65"/>
    </row>
    <row r="25" spans="1:28" s="6" customFormat="1" ht="24.95" customHeight="1" x14ac:dyDescent="0.25">
      <c r="A25" s="18" t="s">
        <v>322</v>
      </c>
      <c r="B25" s="35"/>
      <c r="C25" s="18"/>
      <c r="D25" s="18"/>
      <c r="E25" s="17"/>
      <c r="F25" s="151"/>
      <c r="G25" s="151"/>
      <c r="H25" s="20"/>
      <c r="I25" s="10"/>
      <c r="J25" s="10"/>
      <c r="K25" s="10"/>
      <c r="L25" s="10"/>
      <c r="M25" s="10"/>
      <c r="N25" s="10"/>
      <c r="O25" s="10"/>
      <c r="P25" s="10"/>
      <c r="Q25" s="11"/>
      <c r="R25" s="11"/>
      <c r="S25" s="11"/>
      <c r="T25" s="11"/>
      <c r="U25" s="11"/>
      <c r="V25" s="11"/>
      <c r="W25" s="11"/>
      <c r="X25" s="11"/>
      <c r="Y25" s="11"/>
      <c r="Z25" s="11"/>
      <c r="AA25" s="11"/>
      <c r="AB25" s="64"/>
    </row>
    <row r="26" spans="1:28" s="6" customFormat="1" ht="24.95" customHeight="1" x14ac:dyDescent="0.25">
      <c r="A26" s="47"/>
      <c r="B26" s="126"/>
      <c r="C26" s="27"/>
      <c r="D26" s="18"/>
      <c r="E26" s="18"/>
      <c r="F26" s="18"/>
      <c r="G26" s="19"/>
      <c r="H26" s="20"/>
      <c r="I26" s="10"/>
      <c r="J26" s="10"/>
      <c r="K26" s="10"/>
      <c r="L26" s="10"/>
      <c r="M26" s="10"/>
      <c r="N26" s="10"/>
      <c r="O26" s="10"/>
      <c r="P26" s="10"/>
      <c r="Q26" s="11"/>
      <c r="R26" s="11"/>
      <c r="S26" s="11"/>
      <c r="T26" s="11"/>
      <c r="U26" s="11"/>
      <c r="V26" s="11"/>
      <c r="W26" s="11"/>
      <c r="X26" s="11"/>
      <c r="Y26" s="11"/>
      <c r="Z26" s="11"/>
      <c r="AA26" s="11"/>
      <c r="AB26" s="64"/>
    </row>
    <row r="27" spans="1:28" s="6" customFormat="1" ht="24.95" customHeight="1" x14ac:dyDescent="0.25">
      <c r="A27" s="17" t="s">
        <v>325</v>
      </c>
      <c r="B27" s="125"/>
      <c r="C27" s="18"/>
      <c r="D27" s="18"/>
      <c r="E27" s="17"/>
      <c r="F27" s="17" t="s">
        <v>13</v>
      </c>
      <c r="G27" s="36"/>
      <c r="H27" s="20"/>
      <c r="I27" s="10"/>
      <c r="J27" s="10"/>
      <c r="K27" s="10"/>
      <c r="L27" s="10"/>
      <c r="M27" s="10"/>
      <c r="N27" s="10"/>
      <c r="O27" s="10"/>
      <c r="P27" s="10"/>
      <c r="Q27" s="11"/>
      <c r="R27" s="11"/>
      <c r="S27" s="11"/>
      <c r="T27" s="11"/>
      <c r="U27" s="11"/>
      <c r="V27" s="11"/>
      <c r="W27" s="11"/>
      <c r="X27" s="11"/>
      <c r="Y27" s="11"/>
      <c r="Z27" s="11"/>
      <c r="AA27" s="11"/>
      <c r="AB27" s="64"/>
    </row>
    <row r="28" spans="1:28" s="6" customFormat="1" ht="24.95" customHeight="1" x14ac:dyDescent="0.25">
      <c r="A28" s="17" t="s">
        <v>326</v>
      </c>
      <c r="B28" s="125"/>
      <c r="C28" s="18"/>
      <c r="D28" s="18"/>
      <c r="E28" s="18"/>
      <c r="F28" s="17" t="s">
        <v>14</v>
      </c>
      <c r="G28" s="36"/>
      <c r="H28" s="20"/>
      <c r="I28" s="10"/>
      <c r="J28" s="10"/>
      <c r="K28" s="10"/>
      <c r="L28" s="10"/>
      <c r="M28" s="10"/>
      <c r="N28" s="10"/>
      <c r="O28" s="10"/>
      <c r="P28" s="10"/>
      <c r="Q28" s="11"/>
      <c r="R28" s="11"/>
      <c r="S28" s="11"/>
      <c r="T28" s="11"/>
      <c r="U28" s="11"/>
      <c r="V28" s="11"/>
      <c r="W28" s="11"/>
      <c r="X28" s="11"/>
      <c r="Y28" s="11"/>
      <c r="Z28" s="11"/>
      <c r="AA28" s="11"/>
      <c r="AB28" s="64"/>
    </row>
    <row r="29" spans="1:28" s="6" customFormat="1" ht="24.95" customHeight="1" x14ac:dyDescent="0.25">
      <c r="A29" s="17" t="s">
        <v>15</v>
      </c>
      <c r="B29" s="133"/>
      <c r="C29" s="133"/>
      <c r="D29" s="133"/>
      <c r="E29" s="18"/>
      <c r="F29" s="17" t="s">
        <v>16</v>
      </c>
      <c r="G29" s="16"/>
      <c r="H29" s="20"/>
      <c r="I29" s="10"/>
      <c r="J29" s="10"/>
      <c r="K29" s="10"/>
      <c r="L29" s="10"/>
      <c r="M29" s="10"/>
      <c r="N29" s="10"/>
      <c r="O29" s="10"/>
      <c r="P29" s="10"/>
      <c r="Q29" s="11"/>
      <c r="R29" s="11"/>
      <c r="S29" s="11"/>
      <c r="T29" s="11"/>
      <c r="U29" s="11"/>
      <c r="V29" s="11"/>
      <c r="W29" s="11"/>
      <c r="X29" s="11"/>
      <c r="Y29" s="11"/>
      <c r="Z29" s="11"/>
      <c r="AA29" s="11"/>
      <c r="AB29" s="64"/>
    </row>
    <row r="30" spans="1:28" s="46" customFormat="1" ht="15.75" x14ac:dyDescent="0.25">
      <c r="A30" s="137"/>
      <c r="B30" s="137"/>
      <c r="C30" s="137"/>
      <c r="D30" s="137"/>
      <c r="E30" s="137"/>
      <c r="F30" s="137"/>
      <c r="G30" s="137"/>
      <c r="H30" s="215"/>
      <c r="I30" s="216"/>
      <c r="J30" s="216"/>
      <c r="K30" s="216"/>
      <c r="L30" s="216"/>
      <c r="M30" s="216"/>
      <c r="N30" s="216"/>
      <c r="O30" s="216"/>
      <c r="P30" s="216"/>
      <c r="Q30" s="59"/>
      <c r="R30" s="59"/>
      <c r="S30" s="59"/>
      <c r="T30" s="59"/>
      <c r="U30" s="59"/>
      <c r="V30" s="59"/>
      <c r="W30" s="59"/>
      <c r="X30" s="59"/>
      <c r="Y30" s="59"/>
      <c r="Z30" s="59"/>
      <c r="AA30" s="59"/>
      <c r="AB30" s="66"/>
    </row>
    <row r="31" spans="1:28" s="31" customFormat="1" ht="31.5" thickBot="1" x14ac:dyDescent="0.3">
      <c r="A31" s="39" t="s">
        <v>17</v>
      </c>
      <c r="B31" s="39"/>
      <c r="C31" s="39"/>
      <c r="D31" s="39"/>
      <c r="E31" s="39"/>
      <c r="F31" s="39"/>
      <c r="G31" s="40"/>
      <c r="H31" s="217"/>
      <c r="I31" s="218"/>
      <c r="J31" s="218"/>
      <c r="K31" s="218"/>
      <c r="L31" s="218"/>
      <c r="M31" s="218"/>
      <c r="N31" s="218"/>
      <c r="O31" s="218"/>
      <c r="P31" s="218"/>
      <c r="Q31" s="60"/>
      <c r="R31" s="60"/>
      <c r="S31" s="60"/>
      <c r="T31" s="60"/>
      <c r="U31" s="60"/>
      <c r="V31" s="60"/>
      <c r="W31" s="60"/>
      <c r="X31" s="60"/>
      <c r="Y31" s="60"/>
      <c r="Z31" s="60"/>
      <c r="AA31" s="60"/>
      <c r="AB31" s="69"/>
    </row>
    <row r="32" spans="1:28" s="23" customFormat="1" ht="24.95" customHeight="1" x14ac:dyDescent="0.25">
      <c r="A32" s="153" t="str">
        <f>IF(K149=1,"Pour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la prise en charge est à 100%"))))</f>
        <v/>
      </c>
      <c r="B32" s="154"/>
      <c r="C32" s="154"/>
      <c r="D32" s="154"/>
      <c r="E32" s="154"/>
      <c r="F32" s="153" t="s">
        <v>205</v>
      </c>
      <c r="G32" s="159"/>
      <c r="H32" s="20"/>
      <c r="I32" s="10"/>
      <c r="J32" s="10"/>
      <c r="K32" s="10"/>
      <c r="L32" s="10"/>
      <c r="M32" s="10"/>
      <c r="N32" s="10"/>
      <c r="O32" s="10"/>
      <c r="P32" s="10"/>
      <c r="Q32" s="11"/>
      <c r="R32" s="11"/>
      <c r="S32" s="11"/>
      <c r="T32" s="11"/>
      <c r="U32" s="11"/>
      <c r="V32" s="11"/>
      <c r="W32" s="11"/>
      <c r="X32" s="11"/>
      <c r="Y32" s="11"/>
      <c r="Z32" s="11"/>
      <c r="AA32" s="11"/>
      <c r="AB32" s="70"/>
    </row>
    <row r="33" spans="1:28" s="9" customFormat="1" ht="24.95" customHeight="1" x14ac:dyDescent="0.25">
      <c r="A33" s="155"/>
      <c r="B33" s="156"/>
      <c r="C33" s="156"/>
      <c r="D33" s="156"/>
      <c r="E33" s="156"/>
      <c r="F33" s="155" t="s">
        <v>206</v>
      </c>
      <c r="G33" s="160"/>
      <c r="H33" s="20"/>
      <c r="I33" s="10"/>
      <c r="J33" s="10"/>
      <c r="K33" s="10"/>
      <c r="L33" s="10"/>
      <c r="M33" s="10"/>
      <c r="N33" s="10"/>
      <c r="O33" s="10"/>
      <c r="P33" s="10"/>
      <c r="Q33" s="11"/>
      <c r="R33" s="11"/>
      <c r="S33" s="11"/>
      <c r="T33" s="11"/>
      <c r="U33" s="11"/>
      <c r="V33" s="11"/>
      <c r="W33" s="11"/>
      <c r="X33" s="11"/>
      <c r="Y33" s="11"/>
      <c r="Z33" s="11"/>
      <c r="AA33" s="11"/>
      <c r="AB33" s="71"/>
    </row>
    <row r="34" spans="1:28" s="9" customFormat="1" ht="24.95" customHeight="1" thickBot="1" x14ac:dyDescent="0.3">
      <c r="A34" s="157"/>
      <c r="B34" s="158"/>
      <c r="C34" s="158"/>
      <c r="D34" s="158"/>
      <c r="E34" s="158"/>
      <c r="F34" s="161" t="str">
        <f>IF(B6="","",IF(B6="Panel 1 : établissement de plus de 1 000 agents",(G36*25%),IF(B6="Panel 2 : établissement de 300 à 1 000 agents",(G36*15%),"0,00")))</f>
        <v>0,00</v>
      </c>
      <c r="G34" s="162"/>
      <c r="H34" s="20"/>
      <c r="I34" s="10"/>
      <c r="J34" s="10"/>
      <c r="K34" s="10"/>
      <c r="L34" s="10"/>
      <c r="M34" s="10"/>
      <c r="N34" s="10"/>
      <c r="O34" s="10"/>
      <c r="P34" s="10"/>
      <c r="Q34" s="11"/>
      <c r="R34" s="11"/>
      <c r="S34" s="11"/>
      <c r="T34" s="11"/>
      <c r="U34" s="11"/>
      <c r="V34" s="11"/>
      <c r="W34" s="11"/>
      <c r="X34" s="11"/>
      <c r="Y34" s="11"/>
      <c r="Z34" s="11"/>
      <c r="AA34" s="11"/>
      <c r="AB34" s="71"/>
    </row>
    <row r="35" spans="1:28" s="6" customFormat="1" ht="24.95" customHeight="1" thickBot="1" x14ac:dyDescent="0.3">
      <c r="A35" s="145"/>
      <c r="B35" s="146"/>
      <c r="C35" s="147" t="s">
        <v>18</v>
      </c>
      <c r="D35" s="147"/>
      <c r="E35" s="49" t="s">
        <v>19</v>
      </c>
      <c r="F35" s="48" t="s">
        <v>20</v>
      </c>
      <c r="G35" s="48" t="s">
        <v>21</v>
      </c>
      <c r="H35" s="20"/>
      <c r="I35" s="10"/>
      <c r="J35" s="10"/>
      <c r="K35" s="10"/>
      <c r="L35" s="10"/>
      <c r="M35" s="10"/>
      <c r="N35" s="10"/>
      <c r="O35" s="10"/>
      <c r="P35" s="10"/>
      <c r="Q35" s="11"/>
      <c r="R35" s="11"/>
      <c r="S35" s="11"/>
      <c r="T35" s="11"/>
      <c r="U35" s="11"/>
      <c r="V35" s="11"/>
      <c r="W35" s="11"/>
      <c r="X35" s="11"/>
      <c r="Y35" s="11"/>
      <c r="Z35" s="11"/>
      <c r="AA35" s="11"/>
      <c r="AB35" s="64"/>
    </row>
    <row r="36" spans="1:28" s="6" customFormat="1" ht="28.5" customHeight="1" thickBot="1" x14ac:dyDescent="0.3">
      <c r="A36" s="53" t="s">
        <v>145</v>
      </c>
      <c r="B36" s="54"/>
      <c r="C36" s="143">
        <v>0</v>
      </c>
      <c r="D36" s="143"/>
      <c r="E36" s="55">
        <v>0</v>
      </c>
      <c r="F36" s="56">
        <v>0</v>
      </c>
      <c r="G36" s="13">
        <f>SUM(C36:F36)</f>
        <v>0</v>
      </c>
      <c r="H36" s="20"/>
      <c r="I36" s="10"/>
      <c r="J36" s="10"/>
      <c r="K36" s="10"/>
      <c r="L36" s="10"/>
      <c r="M36" s="10"/>
      <c r="N36" s="10"/>
      <c r="O36" s="10"/>
      <c r="P36" s="10"/>
      <c r="Q36" s="11"/>
      <c r="R36" s="11"/>
      <c r="S36" s="11"/>
      <c r="T36" s="11"/>
      <c r="U36" s="11"/>
      <c r="V36" s="11"/>
      <c r="W36" s="11"/>
      <c r="X36" s="11"/>
      <c r="Y36" s="11"/>
      <c r="Z36" s="11"/>
      <c r="AA36" s="11"/>
      <c r="AB36" s="64"/>
    </row>
    <row r="37" spans="1:28" s="7" customFormat="1" ht="24.95" customHeight="1" thickBot="1" x14ac:dyDescent="0.25">
      <c r="A37" s="53" t="s">
        <v>143</v>
      </c>
      <c r="B37" s="54"/>
      <c r="C37" s="142">
        <f>SUM(C36-C38)</f>
        <v>0</v>
      </c>
      <c r="D37" s="142"/>
      <c r="E37" s="50">
        <f>SUM(E36-E38)</f>
        <v>0</v>
      </c>
      <c r="F37" s="51">
        <f>SUM(F36-F38)</f>
        <v>0</v>
      </c>
      <c r="G37" s="13" t="str">
        <f>F34</f>
        <v>0,00</v>
      </c>
      <c r="H37" s="10"/>
      <c r="I37" s="10"/>
      <c r="J37" s="10"/>
      <c r="K37" s="10"/>
      <c r="L37" s="10"/>
      <c r="M37" s="10"/>
      <c r="N37" s="10"/>
      <c r="O37" s="10"/>
      <c r="P37" s="10"/>
      <c r="Q37" s="11"/>
      <c r="R37" s="11"/>
      <c r="S37" s="11"/>
      <c r="T37" s="11"/>
      <c r="U37" s="11"/>
      <c r="V37" s="11"/>
      <c r="W37" s="11"/>
      <c r="X37" s="11"/>
      <c r="Y37" s="11"/>
      <c r="Z37" s="11"/>
      <c r="AA37" s="11"/>
      <c r="AB37" s="65"/>
    </row>
    <row r="38" spans="1:28" s="7" customFormat="1" ht="24.95" customHeight="1" thickBot="1" x14ac:dyDescent="0.25">
      <c r="A38" s="53" t="s">
        <v>144</v>
      </c>
      <c r="B38" s="54"/>
      <c r="C38" s="142">
        <f>SUM(C41:D44)</f>
        <v>0</v>
      </c>
      <c r="D38" s="142"/>
      <c r="E38" s="50">
        <f>SUM(E41:E44)</f>
        <v>0</v>
      </c>
      <c r="F38" s="51">
        <f>SUM(F41:F44)</f>
        <v>0</v>
      </c>
      <c r="G38" s="50">
        <f>C36+E36+F36-G37</f>
        <v>0</v>
      </c>
      <c r="H38" s="10"/>
      <c r="I38" s="10"/>
      <c r="J38" s="10"/>
      <c r="K38" s="10"/>
      <c r="L38" s="10"/>
      <c r="M38" s="10"/>
      <c r="N38" s="10"/>
      <c r="O38" s="10"/>
      <c r="P38" s="10"/>
      <c r="Q38" s="11"/>
      <c r="R38" s="11"/>
      <c r="S38" s="11"/>
      <c r="T38" s="11"/>
      <c r="U38" s="11"/>
      <c r="V38" s="11"/>
      <c r="W38" s="11"/>
      <c r="X38" s="11"/>
      <c r="Y38" s="11"/>
      <c r="Z38" s="11"/>
      <c r="AA38" s="11"/>
      <c r="AB38" s="65"/>
    </row>
    <row r="39" spans="1:28" s="6" customFormat="1" ht="24.95" customHeight="1" thickBot="1" x14ac:dyDescent="0.25">
      <c r="A39" s="53" t="s">
        <v>142</v>
      </c>
      <c r="B39" s="54"/>
      <c r="C39" s="142">
        <f>SUM(C37:D38)</f>
        <v>0</v>
      </c>
      <c r="D39" s="142"/>
      <c r="E39" s="50">
        <f>SUM(E37:E38)</f>
        <v>0</v>
      </c>
      <c r="F39" s="50">
        <f>SUM(F37:F38)</f>
        <v>0</v>
      </c>
      <c r="G39" s="50">
        <f>SUM(C39:F39)</f>
        <v>0</v>
      </c>
      <c r="H39" s="10"/>
      <c r="I39" s="10"/>
      <c r="J39" s="10"/>
      <c r="K39" s="10"/>
      <c r="L39" s="10"/>
      <c r="M39" s="10"/>
      <c r="N39" s="10"/>
      <c r="O39" s="10"/>
      <c r="P39" s="10"/>
      <c r="Q39" s="11"/>
      <c r="R39" s="11"/>
      <c r="S39" s="11"/>
      <c r="T39" s="11"/>
      <c r="U39" s="11"/>
      <c r="V39" s="11"/>
      <c r="W39" s="11"/>
      <c r="X39" s="11"/>
      <c r="Y39" s="11"/>
      <c r="Z39" s="11"/>
      <c r="AA39" s="11"/>
      <c r="AB39" s="64"/>
    </row>
    <row r="40" spans="1:28" s="74" customFormat="1" ht="16.5" thickBot="1" x14ac:dyDescent="0.3">
      <c r="A40" s="141"/>
      <c r="B40" s="141"/>
      <c r="C40" s="141"/>
      <c r="D40" s="141"/>
      <c r="E40" s="141"/>
      <c r="F40" s="141"/>
      <c r="G40" s="141"/>
      <c r="H40" s="20"/>
      <c r="I40" s="10"/>
      <c r="J40" s="10"/>
      <c r="K40" s="10"/>
      <c r="L40" s="10"/>
      <c r="M40" s="10"/>
      <c r="N40" s="10"/>
      <c r="O40" s="10"/>
      <c r="P40" s="10"/>
      <c r="Q40" s="10"/>
      <c r="R40" s="10"/>
      <c r="S40" s="10"/>
      <c r="T40" s="10"/>
      <c r="U40" s="10"/>
      <c r="V40" s="10"/>
      <c r="W40" s="10"/>
      <c r="X40" s="10"/>
      <c r="Y40" s="10"/>
      <c r="Z40" s="10"/>
      <c r="AA40" s="10"/>
    </row>
    <row r="41" spans="1:28" s="76" customFormat="1" ht="24.95" hidden="1" customHeight="1" x14ac:dyDescent="0.25">
      <c r="A41" s="75"/>
      <c r="B41" s="80"/>
      <c r="C41" s="204" t="b">
        <f>IF(A32="Pour les diplômes universitaires, la prise en charge est limité à 50% des frais pédagogiques",0,IF(AND(B6="Panel 1 : établissement de plus de 1 000 agents",(G36*75%)-(E41+F41)&lt;=C36),G36*75%-(E41+F41),IF(B6="Panel 2 : établissement de 300 à 1 000 agents",0,IF(B6="Panel 3 : établissement de moins de 300 agents",0))))</f>
        <v>0</v>
      </c>
      <c r="D41" s="204"/>
      <c r="E41" s="205" t="b">
        <f>IF(A32="Pour les diplômes universitaires, la prise en charge est limité à 50% des frais pédagogiques",0,IF(AND(B6="Panel 1 : établissement de plus de 1 000 agents",(G36*85%)-F41&gt;=E36),E36,IF(AND(B6="Panel 1 : établissement de plus de 1 000 agents",(G36*75%)-F41&lt;=E36),G36*75%-F41,IF(B6="Panel 2 : établissement de 300 à 1 000 agents",0,IF(B6="Panel 3 : établissement de moins de 300 agents",0)))))</f>
        <v>0</v>
      </c>
      <c r="F41" s="205" t="b">
        <f>IF(A32="Pour les diplômes universitaires, la prise en charge est limité à 50% des frais pédagogiques",0,IF(AND(B6="Panel 1 : établissement de plus de 1 000 agents",(G36*75%)&gt;=F36),F36,IF(AND(B6="Panel 1 : établissement de plus de 1 000 agents",(G36*75%)&lt;=F36),G36*75%,IF(B6="Panel 2 : établissement de 300 à 1 000 agents",0,IF(B6="Panel 3 : établissement de moins de 300 agents",0)))))</f>
        <v>0</v>
      </c>
      <c r="G41" s="206">
        <f>SUM(C41:F41)</f>
        <v>0</v>
      </c>
      <c r="H41" s="20"/>
      <c r="I41" s="10"/>
      <c r="J41" s="10"/>
      <c r="K41" s="10"/>
      <c r="L41" s="10"/>
      <c r="M41" s="10"/>
      <c r="N41" s="10"/>
      <c r="O41" s="10"/>
      <c r="P41" s="10"/>
      <c r="Q41" s="10"/>
      <c r="R41" s="10"/>
      <c r="S41" s="10"/>
      <c r="T41" s="10"/>
      <c r="U41" s="10"/>
      <c r="V41" s="10"/>
      <c r="W41" s="10"/>
      <c r="X41" s="10"/>
      <c r="Y41" s="10"/>
      <c r="Z41" s="10"/>
      <c r="AA41" s="10"/>
    </row>
    <row r="42" spans="1:28" s="78" customFormat="1" ht="24.95" hidden="1" customHeight="1" x14ac:dyDescent="0.25">
      <c r="A42" s="77"/>
      <c r="B42" s="77"/>
      <c r="C42" s="207" t="b">
        <f>IF(A32="Pour les diplômes universitaires, la prise en charge est limité à 50% des frais pédagogiques",0,IF(AND(B6="Panel 2 : établissement de 300 à 1 000 agents",(G36*85%)-(E42+F42)&lt;=C36),G36*85%-(E42+F42),IF(B6="Panel 1 : établissement de plus de 1 000 agents",0,IF(B6="Panel 3 : établissement de moins de 300 agents",0))))</f>
        <v>0</v>
      </c>
      <c r="D42" s="207"/>
      <c r="E42" s="208" t="b">
        <f>IF(A32="Pour les diplômes universitaires, la prise en charge est limité à 50% des frais pédagogiques",0,IF(AND(B6="Panel 2 : établissement de 300 à 1 000 agents",(G36*85%)-F42&gt;=E36),E36,IF(AND(B6="Panel 2 : établissement de 300 à 1 000 agents",(G36*85%)-F42&lt;=E36),G36*85%-F42,IF(B6="Panel 1 : établissement de plus de 1 000 agents",0,IF(B6="Panel 3 : établissement de moins de 300 agents",0)))))</f>
        <v>0</v>
      </c>
      <c r="F42" s="208" t="b">
        <f>IF(A32="Pour les diplômes universitaires, la prise en charge est limité à 50% des frais pédagogiques",0,IF(AND(B6="Panel 2 : établissement de 300 à 1 000 agents",(G36*85%)&gt;=F36),F36,IF(AND(B6="Panel 2 : établissement de 300 à 1 000 agents",(G36*85%)&lt;=F36),G36*85%,IF(B6="Panel 1 : établissement de plus de 1 000 agents",0,IF(B6="Panel 3 : établissement de moins de 300 agents",0)))))</f>
        <v>0</v>
      </c>
      <c r="G42" s="206">
        <f>SUM(C42:F42)</f>
        <v>0</v>
      </c>
      <c r="H42" s="81"/>
      <c r="I42" s="10"/>
      <c r="J42" s="10"/>
      <c r="K42" s="10"/>
      <c r="L42" s="10"/>
      <c r="M42" s="10"/>
      <c r="N42" s="10"/>
      <c r="O42" s="10"/>
      <c r="P42" s="10"/>
      <c r="Q42" s="10"/>
      <c r="R42" s="10"/>
      <c r="S42" s="10"/>
      <c r="T42" s="10"/>
      <c r="U42" s="10"/>
      <c r="V42" s="10"/>
      <c r="W42" s="10"/>
      <c r="X42" s="10"/>
      <c r="Y42" s="10"/>
      <c r="Z42" s="10"/>
      <c r="AA42" s="10"/>
    </row>
    <row r="43" spans="1:28" s="76" customFormat="1" ht="24.95" hidden="1" customHeight="1" x14ac:dyDescent="0.25">
      <c r="A43" s="77"/>
      <c r="B43" s="77"/>
      <c r="C43" s="207" t="b">
        <f>IF(A32="Pour les diplômes universitaires, la prise en charge est limité à 50% des frais pédagogiques",0,IF(AND(B6="Panel 3 : établissement de moins de 300 agents",(G36*100%)-(E43+F43)&lt;=C36),G36*100%-(E43+F43),IF(B6="Panel 1 : établissement de plus de 1 000 agents",0,IF(B6="Panel 2 : établissement de 300 à 1 000 agents",0))))</f>
        <v>0</v>
      </c>
      <c r="D43" s="207"/>
      <c r="E43" s="208" t="b">
        <f>IF(A32="Pour les diplômes universitaires, la prise en charge est limité à 50% des frais pédagogiques",0,IF(AND(B6="Panel 3 : établissement de moins de 300 agents",(G36*100%)-F43&gt;=E36),E36,IF(AND(B6="Panel 3 : établissement de 300 à 1 000 agents",(G36*100%)-F43&lt;=E36),G36*100%-F43,IF(B6="Panel 1 : établissement de plus de 1 000 agents",0,IF(B6="Panel 2 : établissement de 300 à 1 000 agents",0)))))</f>
        <v>0</v>
      </c>
      <c r="F43" s="208" t="b">
        <f>IF(A32="Pour les diplômes universitaires, la prise en charge est limité à 50% des frais pédagogiques",0,IF(AND(B6="Panel 3 : établissement de moins de 300 agents",(G36*100%)&gt;=F36),F36,IF(AND(B6="Panel 2 : établissement de 300 à 1 000 agents",(G36*100%)&lt;=F36),G36*100%,IF(B6="Panel 1 : établissement de plus de 1 000 agents",0,IF(B6="Panel 2 : établissement de 300 à 1 000 agents",0)))))</f>
        <v>0</v>
      </c>
      <c r="G43" s="209">
        <f>SUM(C43:F43)</f>
        <v>0</v>
      </c>
      <c r="H43" s="20"/>
      <c r="I43" s="10"/>
      <c r="J43" s="10"/>
      <c r="K43" s="10"/>
      <c r="L43" s="10"/>
      <c r="M43" s="10"/>
      <c r="N43" s="10"/>
      <c r="O43" s="10"/>
      <c r="P43" s="10"/>
      <c r="Q43" s="10"/>
      <c r="R43" s="10"/>
      <c r="S43" s="10"/>
      <c r="T43" s="10"/>
      <c r="U43" s="10"/>
      <c r="V43" s="10"/>
      <c r="W43" s="10"/>
      <c r="X43" s="10"/>
      <c r="Y43" s="10"/>
      <c r="Z43" s="10"/>
      <c r="AA43" s="10"/>
    </row>
    <row r="44" spans="1:28" s="76" customFormat="1" ht="24.95" hidden="1" customHeight="1" x14ac:dyDescent="0.25">
      <c r="A44" s="79"/>
      <c r="B44" s="79"/>
      <c r="C44" s="210"/>
      <c r="D44" s="210"/>
      <c r="E44" s="211">
        <f>IF(A32="Pour les diplômes universitaires, la prise en charge est limité à 50% des frais pédagogiques",E36*50%,0)</f>
        <v>0</v>
      </c>
      <c r="F44" s="212"/>
      <c r="G44" s="211">
        <f>SUM(E44)</f>
        <v>0</v>
      </c>
      <c r="H44" s="20"/>
      <c r="I44" s="10"/>
      <c r="J44" s="10"/>
      <c r="K44" s="10"/>
      <c r="L44" s="10"/>
      <c r="M44" s="10"/>
      <c r="N44" s="10"/>
      <c r="O44" s="10"/>
      <c r="P44" s="10"/>
      <c r="Q44" s="10"/>
      <c r="R44" s="10"/>
      <c r="S44" s="10"/>
      <c r="T44" s="10"/>
      <c r="U44" s="10"/>
      <c r="V44" s="10"/>
      <c r="W44" s="10"/>
      <c r="X44" s="10"/>
      <c r="Y44" s="10"/>
      <c r="Z44" s="10"/>
      <c r="AA44" s="10"/>
    </row>
    <row r="45" spans="1:28" s="9" customFormat="1" ht="50.1" customHeight="1" thickBot="1" x14ac:dyDescent="0.3">
      <c r="A45" s="140" t="s">
        <v>147</v>
      </c>
      <c r="B45" s="140"/>
      <c r="C45" s="140"/>
      <c r="D45" s="140"/>
      <c r="E45" s="140"/>
      <c r="F45" s="140"/>
      <c r="G45" s="140"/>
      <c r="H45" s="20"/>
      <c r="I45" s="10"/>
      <c r="J45" s="10"/>
      <c r="K45" s="10"/>
      <c r="L45" s="10"/>
      <c r="M45" s="10"/>
      <c r="N45" s="10"/>
      <c r="O45" s="10"/>
      <c r="P45" s="10"/>
      <c r="Q45" s="11"/>
      <c r="R45" s="11"/>
      <c r="S45" s="11"/>
      <c r="T45" s="11"/>
      <c r="U45" s="11"/>
      <c r="V45" s="11"/>
      <c r="W45" s="11"/>
      <c r="X45" s="11"/>
      <c r="Y45" s="11"/>
      <c r="Z45" s="11"/>
      <c r="AA45" s="11"/>
      <c r="AB45" s="71"/>
    </row>
    <row r="46" spans="1:28" s="9" customFormat="1" ht="24.95" customHeight="1" x14ac:dyDescent="0.25">
      <c r="A46" s="163" t="s">
        <v>22</v>
      </c>
      <c r="B46" s="163"/>
      <c r="C46" s="163"/>
      <c r="D46" s="164"/>
      <c r="E46" s="180" t="s">
        <v>200</v>
      </c>
      <c r="F46" s="181"/>
      <c r="G46" s="182"/>
      <c r="H46" s="20"/>
      <c r="I46" s="10"/>
      <c r="J46" s="10"/>
      <c r="K46" s="10"/>
      <c r="L46" s="10"/>
      <c r="M46" s="10"/>
      <c r="N46" s="10"/>
      <c r="O46" s="10"/>
      <c r="P46" s="10"/>
      <c r="Q46" s="11"/>
      <c r="R46" s="11"/>
      <c r="S46" s="11"/>
      <c r="T46" s="11"/>
      <c r="U46" s="11"/>
      <c r="V46" s="11"/>
      <c r="W46" s="11"/>
      <c r="X46" s="11"/>
      <c r="Y46" s="11"/>
      <c r="Z46" s="11"/>
      <c r="AA46" s="11"/>
      <c r="AB46" s="71"/>
    </row>
    <row r="47" spans="1:28" s="23" customFormat="1" ht="24.95" customHeight="1" x14ac:dyDescent="0.25">
      <c r="A47" s="57" t="s">
        <v>201</v>
      </c>
      <c r="B47" s="165"/>
      <c r="C47" s="165"/>
      <c r="D47" s="52"/>
      <c r="E47" s="174"/>
      <c r="F47" s="175"/>
      <c r="G47" s="176"/>
      <c r="H47" s="20"/>
      <c r="I47" s="10"/>
      <c r="J47" s="10"/>
      <c r="K47" s="10"/>
      <c r="L47" s="10"/>
      <c r="M47" s="10"/>
      <c r="N47" s="10"/>
      <c r="O47" s="10"/>
      <c r="P47" s="10"/>
      <c r="Q47" s="11"/>
      <c r="R47" s="11"/>
      <c r="S47" s="11"/>
      <c r="T47" s="11"/>
      <c r="U47" s="11"/>
      <c r="V47" s="11"/>
      <c r="W47" s="11"/>
      <c r="X47" s="11"/>
      <c r="Y47" s="11"/>
      <c r="Z47" s="11"/>
      <c r="AA47" s="11"/>
      <c r="AB47" s="70"/>
    </row>
    <row r="48" spans="1:28" s="23" customFormat="1" ht="24.95" customHeight="1" x14ac:dyDescent="0.25">
      <c r="A48" s="58" t="s">
        <v>202</v>
      </c>
      <c r="B48" s="172"/>
      <c r="C48" s="133"/>
      <c r="D48" s="24"/>
      <c r="E48" s="174"/>
      <c r="F48" s="175"/>
      <c r="G48" s="176"/>
      <c r="H48" s="20"/>
      <c r="I48" s="10"/>
      <c r="J48" s="10"/>
      <c r="K48" s="10"/>
      <c r="L48" s="10"/>
      <c r="M48" s="10"/>
      <c r="N48" s="10"/>
      <c r="O48" s="10"/>
      <c r="P48" s="10"/>
      <c r="Q48" s="11"/>
      <c r="R48" s="11"/>
      <c r="S48" s="11"/>
      <c r="T48" s="11"/>
      <c r="U48" s="11"/>
      <c r="V48" s="11"/>
      <c r="W48" s="11"/>
      <c r="X48" s="11"/>
      <c r="Y48" s="11"/>
      <c r="Z48" s="11"/>
      <c r="AA48" s="11"/>
      <c r="AB48" s="70"/>
    </row>
    <row r="49" spans="1:33" s="26" customFormat="1" ht="24.95" customHeight="1" thickBot="1" x14ac:dyDescent="0.3">
      <c r="A49" s="41" t="s">
        <v>203</v>
      </c>
      <c r="B49" s="173"/>
      <c r="C49" s="173"/>
      <c r="D49" s="25"/>
      <c r="E49" s="174"/>
      <c r="F49" s="175"/>
      <c r="G49" s="176"/>
      <c r="H49" s="20"/>
      <c r="I49" s="10"/>
      <c r="J49" s="10"/>
      <c r="K49" s="10"/>
      <c r="L49" s="10"/>
      <c r="M49" s="10"/>
      <c r="N49" s="10"/>
      <c r="O49" s="10"/>
      <c r="P49" s="10"/>
      <c r="Q49" s="11"/>
      <c r="R49" s="11"/>
      <c r="S49" s="11"/>
      <c r="T49" s="11"/>
      <c r="U49" s="11"/>
      <c r="V49" s="11"/>
      <c r="W49" s="11"/>
      <c r="X49" s="11"/>
      <c r="Y49" s="11"/>
      <c r="Z49" s="11"/>
      <c r="AA49" s="11"/>
      <c r="AB49" s="68"/>
      <c r="AC49" s="8"/>
      <c r="AD49" s="8"/>
      <c r="AE49" s="8"/>
      <c r="AF49" s="8"/>
      <c r="AG49" s="8"/>
    </row>
    <row r="50" spans="1:33" s="28" customFormat="1" ht="24.95" customHeight="1" x14ac:dyDescent="0.25">
      <c r="A50" s="152" t="s">
        <v>204</v>
      </c>
      <c r="B50" s="166"/>
      <c r="C50" s="167"/>
      <c r="D50" s="27"/>
      <c r="E50" s="174"/>
      <c r="F50" s="175"/>
      <c r="G50" s="176"/>
      <c r="H50" s="20"/>
      <c r="I50" s="10"/>
      <c r="J50" s="10"/>
      <c r="K50" s="10"/>
      <c r="L50" s="10"/>
      <c r="M50" s="10"/>
      <c r="N50" s="10"/>
      <c r="O50" s="10"/>
      <c r="P50" s="10"/>
      <c r="Q50" s="11"/>
      <c r="R50" s="11"/>
      <c r="S50" s="11"/>
      <c r="T50" s="11"/>
      <c r="U50" s="11"/>
      <c r="V50" s="11"/>
      <c r="W50" s="11"/>
      <c r="X50" s="11"/>
      <c r="Y50" s="11"/>
      <c r="Z50" s="11"/>
      <c r="AA50" s="11"/>
      <c r="AB50" s="68"/>
      <c r="AC50" s="8"/>
      <c r="AD50" s="8"/>
      <c r="AE50" s="8"/>
      <c r="AF50" s="8"/>
      <c r="AG50" s="8"/>
    </row>
    <row r="51" spans="1:33" s="29" customFormat="1" ht="24.95" customHeight="1" x14ac:dyDescent="0.25">
      <c r="A51" s="152"/>
      <c r="B51" s="168"/>
      <c r="C51" s="169"/>
      <c r="D51" s="27"/>
      <c r="E51" s="174"/>
      <c r="F51" s="175"/>
      <c r="G51" s="176"/>
      <c r="H51" s="20"/>
      <c r="I51" s="10"/>
      <c r="J51" s="10"/>
      <c r="K51" s="10"/>
      <c r="L51" s="10"/>
      <c r="M51" s="10"/>
      <c r="N51" s="10"/>
      <c r="O51" s="10"/>
      <c r="P51" s="10"/>
      <c r="Q51" s="11"/>
      <c r="R51" s="11"/>
      <c r="S51" s="11"/>
      <c r="T51" s="11"/>
      <c r="U51" s="11"/>
      <c r="V51" s="11"/>
      <c r="W51" s="11"/>
      <c r="X51" s="11"/>
      <c r="Y51" s="11"/>
      <c r="Z51" s="11"/>
      <c r="AA51" s="11"/>
      <c r="AB51" s="72"/>
    </row>
    <row r="52" spans="1:33" s="29" customFormat="1" ht="24.95" customHeight="1" x14ac:dyDescent="0.25">
      <c r="A52" s="152"/>
      <c r="B52" s="168"/>
      <c r="C52" s="169"/>
      <c r="D52" s="27"/>
      <c r="E52" s="174"/>
      <c r="F52" s="175"/>
      <c r="G52" s="176"/>
      <c r="H52" s="20"/>
      <c r="I52" s="10"/>
      <c r="J52" s="10"/>
      <c r="K52" s="10"/>
      <c r="L52" s="10"/>
      <c r="M52" s="10"/>
      <c r="N52" s="10"/>
      <c r="O52" s="10"/>
      <c r="P52" s="10"/>
      <c r="Q52" s="11"/>
      <c r="R52" s="11"/>
      <c r="S52" s="11"/>
      <c r="T52" s="11"/>
      <c r="U52" s="11"/>
      <c r="V52" s="11"/>
      <c r="W52" s="11"/>
      <c r="X52" s="11"/>
      <c r="Y52" s="11"/>
      <c r="Z52" s="11"/>
      <c r="AA52" s="11"/>
      <c r="AB52" s="72"/>
    </row>
    <row r="53" spans="1:33" s="9" customFormat="1" ht="24.95" customHeight="1" x14ac:dyDescent="0.25">
      <c r="A53" s="152"/>
      <c r="B53" s="168"/>
      <c r="C53" s="169"/>
      <c r="D53" s="27"/>
      <c r="E53" s="174"/>
      <c r="F53" s="175"/>
      <c r="G53" s="176"/>
      <c r="H53" s="20"/>
      <c r="I53" s="10"/>
      <c r="J53" s="10"/>
      <c r="K53" s="10"/>
      <c r="L53" s="10"/>
      <c r="M53" s="10"/>
      <c r="N53" s="10"/>
      <c r="O53" s="10"/>
      <c r="P53" s="10"/>
      <c r="Q53" s="11"/>
      <c r="R53" s="11"/>
      <c r="S53" s="11"/>
      <c r="T53" s="11"/>
      <c r="U53" s="11"/>
      <c r="V53" s="11"/>
      <c r="W53" s="11"/>
      <c r="X53" s="11"/>
      <c r="Y53" s="11"/>
      <c r="Z53" s="11"/>
      <c r="AA53" s="11"/>
      <c r="AB53" s="71"/>
    </row>
    <row r="54" spans="1:33" s="9" customFormat="1" ht="9" customHeight="1" thickBot="1" x14ac:dyDescent="0.3">
      <c r="A54" s="152"/>
      <c r="B54" s="170"/>
      <c r="C54" s="171"/>
      <c r="D54" s="27"/>
      <c r="E54" s="177"/>
      <c r="F54" s="178"/>
      <c r="G54" s="179"/>
      <c r="H54" s="20"/>
      <c r="I54" s="10"/>
      <c r="J54" s="10"/>
      <c r="K54" s="10"/>
      <c r="L54" s="10"/>
      <c r="M54" s="10"/>
      <c r="N54" s="10"/>
      <c r="O54" s="10"/>
      <c r="P54" s="10"/>
      <c r="Q54" s="11"/>
      <c r="R54" s="11"/>
      <c r="S54" s="11"/>
      <c r="T54" s="11"/>
      <c r="U54" s="11"/>
      <c r="V54" s="11"/>
      <c r="W54" s="11"/>
      <c r="X54" s="11"/>
      <c r="Y54" s="11"/>
      <c r="Z54" s="11"/>
      <c r="AA54" s="11"/>
      <c r="AB54" s="71"/>
    </row>
    <row r="55" spans="1:33" s="9" customFormat="1" ht="24.95" customHeight="1" x14ac:dyDescent="0.25">
      <c r="A55" s="22"/>
      <c r="B55" s="22"/>
      <c r="C55" s="22"/>
      <c r="D55" s="22"/>
      <c r="E55" s="22"/>
      <c r="F55" s="22"/>
      <c r="G55" s="22"/>
      <c r="H55" s="222"/>
      <c r="I55" s="222"/>
      <c r="J55" s="10"/>
      <c r="K55" s="10"/>
      <c r="L55" s="10"/>
      <c r="M55" s="10"/>
      <c r="N55" s="10"/>
      <c r="O55" s="10"/>
      <c r="P55" s="10"/>
      <c r="Q55" s="11"/>
      <c r="R55" s="11"/>
      <c r="S55" s="11"/>
      <c r="T55" s="11"/>
      <c r="U55" s="11"/>
      <c r="V55" s="11"/>
      <c r="W55" s="11"/>
      <c r="X55" s="11"/>
      <c r="Y55" s="11"/>
      <c r="Z55" s="11"/>
      <c r="AA55" s="11"/>
      <c r="AB55" s="71"/>
    </row>
    <row r="56" spans="1:33" s="9" customFormat="1" ht="24.95" customHeight="1" x14ac:dyDescent="0.25">
      <c r="A56" s="22"/>
      <c r="B56" s="22"/>
      <c r="C56" s="22"/>
      <c r="D56" s="22"/>
      <c r="E56" s="22"/>
      <c r="F56" s="22"/>
      <c r="G56" s="22"/>
      <c r="H56" s="222"/>
      <c r="I56" s="222"/>
      <c r="J56" s="10"/>
      <c r="K56" s="10"/>
      <c r="L56" s="10"/>
      <c r="M56" s="10"/>
      <c r="N56" s="10"/>
      <c r="O56" s="10"/>
      <c r="P56" s="10"/>
      <c r="Q56" s="11"/>
      <c r="R56" s="11"/>
      <c r="S56" s="11"/>
      <c r="T56" s="11"/>
      <c r="U56" s="11"/>
      <c r="V56" s="11"/>
      <c r="W56" s="11"/>
      <c r="X56" s="11"/>
      <c r="Y56" s="11"/>
      <c r="Z56" s="11"/>
      <c r="AA56" s="11"/>
      <c r="AB56" s="71"/>
    </row>
    <row r="57" spans="1:33" s="9" customFormat="1" ht="34.5" customHeight="1" x14ac:dyDescent="0.25">
      <c r="A57" s="22"/>
      <c r="B57" s="22"/>
      <c r="C57" s="22"/>
      <c r="D57" s="22"/>
      <c r="E57" s="22"/>
      <c r="F57" s="22"/>
      <c r="G57" s="22"/>
      <c r="H57" s="222"/>
      <c r="I57" s="222"/>
      <c r="J57" s="10"/>
      <c r="K57" s="10"/>
      <c r="L57" s="10"/>
      <c r="M57" s="10"/>
      <c r="N57" s="10"/>
      <c r="O57" s="10"/>
      <c r="P57" s="10"/>
      <c r="Q57" s="11"/>
      <c r="R57" s="11"/>
      <c r="S57" s="11"/>
      <c r="T57" s="11"/>
      <c r="U57" s="11"/>
      <c r="V57" s="11"/>
      <c r="W57" s="11"/>
      <c r="X57" s="11"/>
      <c r="Y57" s="11"/>
      <c r="Z57" s="11"/>
      <c r="AA57" s="11"/>
      <c r="AB57" s="71"/>
    </row>
    <row r="58" spans="1:33" s="9" customFormat="1" ht="24.95" customHeight="1" x14ac:dyDescent="0.25">
      <c r="A58" s="22"/>
      <c r="B58" s="22"/>
      <c r="C58" s="22"/>
      <c r="D58" s="22"/>
      <c r="E58" s="22"/>
      <c r="F58" s="22"/>
      <c r="G58" s="22"/>
      <c r="H58" s="222"/>
      <c r="I58" s="222"/>
      <c r="J58" s="10"/>
      <c r="K58" s="10"/>
      <c r="L58" s="10"/>
      <c r="M58" s="10"/>
      <c r="N58" s="10"/>
      <c r="O58" s="10"/>
      <c r="P58" s="10"/>
      <c r="Q58" s="11"/>
      <c r="R58" s="11"/>
      <c r="S58" s="11"/>
      <c r="T58" s="11"/>
      <c r="U58" s="11"/>
      <c r="V58" s="11"/>
      <c r="W58" s="11"/>
      <c r="X58" s="11"/>
      <c r="Y58" s="11"/>
      <c r="Z58" s="11"/>
      <c r="AA58" s="11"/>
      <c r="AB58" s="71"/>
    </row>
    <row r="59" spans="1:33" s="71" customFormat="1" ht="24.95" customHeight="1" x14ac:dyDescent="0.25">
      <c r="A59" s="86"/>
      <c r="B59" s="86"/>
      <c r="C59" s="73"/>
      <c r="D59" s="73"/>
      <c r="E59" s="73"/>
      <c r="F59" s="73"/>
      <c r="G59" s="87"/>
      <c r="H59" s="222"/>
      <c r="I59" s="222"/>
      <c r="J59" s="10"/>
      <c r="K59" s="10"/>
      <c r="L59" s="10"/>
      <c r="M59" s="10"/>
      <c r="N59" s="10"/>
      <c r="O59" s="10"/>
      <c r="P59" s="10"/>
      <c r="Q59" s="11"/>
      <c r="R59" s="11"/>
      <c r="S59" s="11"/>
      <c r="T59" s="11"/>
      <c r="U59" s="11"/>
      <c r="V59" s="11"/>
      <c r="W59" s="11"/>
      <c r="X59" s="11"/>
      <c r="Y59" s="11"/>
      <c r="Z59" s="11"/>
      <c r="AA59" s="11"/>
    </row>
    <row r="60" spans="1:33" s="89" customFormat="1" ht="24.95" customHeight="1" x14ac:dyDescent="0.25">
      <c r="A60" s="86"/>
      <c r="B60" s="88"/>
      <c r="C60" s="73"/>
      <c r="D60" s="73"/>
      <c r="E60" s="73"/>
      <c r="F60" s="73"/>
      <c r="G60" s="87"/>
      <c r="H60" s="222"/>
      <c r="I60" s="222"/>
      <c r="J60" s="10"/>
      <c r="K60" s="10"/>
      <c r="L60" s="10"/>
      <c r="M60" s="10"/>
      <c r="N60" s="10"/>
      <c r="O60" s="10"/>
      <c r="P60" s="10"/>
      <c r="Q60" s="11"/>
      <c r="R60" s="11"/>
      <c r="S60" s="11"/>
      <c r="T60" s="11"/>
      <c r="U60" s="11"/>
      <c r="V60" s="11"/>
      <c r="W60" s="11"/>
      <c r="X60" s="11"/>
      <c r="Y60" s="11"/>
      <c r="Z60" s="11"/>
      <c r="AA60" s="11"/>
    </row>
    <row r="61" spans="1:33" s="89" customFormat="1" ht="24.95" customHeight="1" x14ac:dyDescent="0.25">
      <c r="A61" s="86"/>
      <c r="B61" s="88"/>
      <c r="C61" s="73"/>
      <c r="D61" s="73"/>
      <c r="E61" s="73"/>
      <c r="F61" s="73"/>
      <c r="G61" s="87"/>
      <c r="H61" s="222"/>
      <c r="I61" s="222"/>
      <c r="J61" s="10"/>
      <c r="K61" s="10"/>
      <c r="L61" s="10"/>
      <c r="M61" s="10"/>
      <c r="N61" s="10"/>
      <c r="O61" s="10"/>
      <c r="P61" s="10"/>
      <c r="Q61" s="11"/>
      <c r="R61" s="11"/>
      <c r="S61" s="11"/>
      <c r="T61" s="11"/>
      <c r="U61" s="11"/>
      <c r="V61" s="11"/>
      <c r="W61" s="11"/>
      <c r="X61" s="11"/>
      <c r="Y61" s="11"/>
      <c r="Z61" s="11"/>
      <c r="AA61" s="11"/>
    </row>
    <row r="62" spans="1:33" s="89" customFormat="1" ht="24.95" customHeight="1" x14ac:dyDescent="0.25">
      <c r="A62" s="86"/>
      <c r="B62" s="88"/>
      <c r="C62" s="73"/>
      <c r="D62" s="73"/>
      <c r="E62" s="73"/>
      <c r="F62" s="73"/>
      <c r="G62" s="87"/>
      <c r="H62" s="222"/>
      <c r="I62" s="222"/>
      <c r="J62" s="10"/>
      <c r="K62" s="10"/>
      <c r="L62" s="10"/>
      <c r="M62" s="10"/>
      <c r="N62" s="10"/>
      <c r="O62" s="10"/>
      <c r="P62" s="10"/>
      <c r="Q62" s="11"/>
      <c r="R62" s="11"/>
      <c r="S62" s="11"/>
      <c r="T62" s="11"/>
      <c r="U62" s="11"/>
      <c r="V62" s="11"/>
      <c r="W62" s="11"/>
      <c r="X62" s="11"/>
      <c r="Y62" s="11"/>
      <c r="Z62" s="11"/>
      <c r="AA62" s="11"/>
    </row>
    <row r="63" spans="1:33" s="89" customFormat="1" ht="24.95" customHeight="1" x14ac:dyDescent="0.25">
      <c r="A63" s="86"/>
      <c r="B63" s="88"/>
      <c r="C63" s="73"/>
      <c r="D63" s="73"/>
      <c r="E63" s="73"/>
      <c r="F63" s="73"/>
      <c r="G63" s="87"/>
      <c r="H63" s="222"/>
      <c r="I63" s="222"/>
      <c r="J63" s="10"/>
      <c r="K63" s="10"/>
      <c r="L63" s="10"/>
      <c r="M63" s="10"/>
      <c r="N63" s="10"/>
      <c r="O63" s="10"/>
      <c r="P63" s="10"/>
      <c r="Q63" s="11"/>
      <c r="R63" s="11"/>
      <c r="S63" s="11"/>
      <c r="T63" s="11"/>
      <c r="U63" s="11"/>
      <c r="V63" s="11"/>
      <c r="W63" s="11"/>
      <c r="X63" s="11"/>
      <c r="Y63" s="11"/>
      <c r="Z63" s="11"/>
      <c r="AA63" s="11"/>
    </row>
    <row r="64" spans="1:33" s="11" customFormat="1" ht="24.95" customHeight="1" x14ac:dyDescent="0.25">
      <c r="A64" s="86"/>
      <c r="B64" s="88"/>
      <c r="C64" s="73"/>
      <c r="D64" s="73"/>
      <c r="E64" s="73"/>
      <c r="F64" s="73"/>
      <c r="G64" s="87"/>
      <c r="H64" s="222"/>
      <c r="I64" s="222"/>
      <c r="J64" s="10"/>
      <c r="K64" s="10"/>
      <c r="L64" s="10"/>
      <c r="M64" s="10"/>
      <c r="N64" s="10"/>
      <c r="O64" s="10"/>
      <c r="P64" s="10"/>
    </row>
    <row r="65" spans="1:27" s="89" customFormat="1" ht="24.95" customHeight="1" x14ac:dyDescent="0.25">
      <c r="A65" s="86"/>
      <c r="B65" s="88"/>
      <c r="C65" s="73"/>
      <c r="D65" s="73"/>
      <c r="E65" s="73"/>
      <c r="F65" s="73"/>
      <c r="G65" s="87"/>
      <c r="H65" s="222"/>
      <c r="I65" s="222"/>
      <c r="J65" s="10"/>
      <c r="K65" s="10"/>
      <c r="L65" s="10"/>
      <c r="M65" s="10"/>
      <c r="N65" s="10"/>
      <c r="O65" s="10"/>
      <c r="P65" s="10"/>
      <c r="Q65" s="11"/>
      <c r="R65" s="11"/>
      <c r="S65" s="11"/>
      <c r="T65" s="11"/>
      <c r="U65" s="11"/>
      <c r="V65" s="11"/>
      <c r="W65" s="11"/>
      <c r="X65" s="11"/>
      <c r="Y65" s="11"/>
      <c r="Z65" s="11"/>
      <c r="AA65" s="11"/>
    </row>
    <row r="66" spans="1:27" s="89" customFormat="1" ht="24.95" customHeight="1" x14ac:dyDescent="0.25">
      <c r="A66" s="86"/>
      <c r="B66" s="88"/>
      <c r="C66" s="73"/>
      <c r="D66" s="73"/>
      <c r="E66" s="73"/>
      <c r="F66" s="73"/>
      <c r="G66" s="87"/>
      <c r="H66" s="222"/>
      <c r="I66" s="222"/>
      <c r="J66" s="10"/>
      <c r="K66" s="10"/>
      <c r="L66" s="10"/>
      <c r="M66" s="10"/>
      <c r="N66" s="10"/>
      <c r="O66" s="10"/>
      <c r="P66" s="10"/>
      <c r="Q66" s="11"/>
      <c r="R66" s="11"/>
      <c r="S66" s="11"/>
      <c r="T66" s="11"/>
      <c r="U66" s="11"/>
      <c r="V66" s="11"/>
      <c r="W66" s="11"/>
      <c r="X66" s="11"/>
      <c r="Y66" s="11"/>
      <c r="Z66" s="11"/>
      <c r="AA66" s="11"/>
    </row>
    <row r="67" spans="1:27" s="89" customFormat="1" ht="24.95" customHeight="1" x14ac:dyDescent="0.25">
      <c r="A67" s="86"/>
      <c r="B67" s="88"/>
      <c r="C67" s="73"/>
      <c r="D67" s="73"/>
      <c r="E67" s="73"/>
      <c r="F67" s="73"/>
      <c r="G67" s="87"/>
      <c r="H67" s="222"/>
      <c r="I67" s="222"/>
      <c r="J67" s="222"/>
      <c r="K67" s="10"/>
      <c r="L67" s="10"/>
      <c r="M67" s="10"/>
      <c r="N67" s="10"/>
      <c r="O67" s="10"/>
      <c r="P67" s="10"/>
      <c r="Q67" s="11"/>
      <c r="R67" s="11"/>
      <c r="S67" s="11"/>
      <c r="T67" s="11"/>
      <c r="U67" s="11"/>
      <c r="V67" s="11"/>
      <c r="W67" s="11"/>
      <c r="X67" s="11"/>
      <c r="Y67" s="11"/>
      <c r="Z67" s="11"/>
      <c r="AA67" s="11"/>
    </row>
    <row r="68" spans="1:27" s="72" customFormat="1" ht="24.95" customHeight="1" x14ac:dyDescent="0.25">
      <c r="A68" s="86"/>
      <c r="B68" s="88"/>
      <c r="C68" s="73"/>
      <c r="D68" s="73"/>
      <c r="E68" s="73"/>
      <c r="F68" s="73"/>
      <c r="G68" s="87"/>
      <c r="H68" s="222"/>
      <c r="I68" s="222"/>
      <c r="J68" s="222"/>
      <c r="K68" s="222"/>
      <c r="L68" s="222"/>
      <c r="M68" s="222"/>
      <c r="N68" s="222"/>
      <c r="O68" s="222"/>
      <c r="P68" s="222"/>
      <c r="Q68" s="73"/>
      <c r="R68" s="73"/>
      <c r="S68" s="73"/>
      <c r="T68" s="73"/>
      <c r="U68" s="73"/>
      <c r="V68" s="73"/>
      <c r="W68" s="73"/>
      <c r="X68" s="73"/>
      <c r="Y68" s="73"/>
      <c r="Z68" s="73"/>
      <c r="AA68" s="73"/>
    </row>
    <row r="69" spans="1:27" s="72" customFormat="1" ht="24.95" customHeight="1" x14ac:dyDescent="0.25">
      <c r="A69" s="86"/>
      <c r="B69" s="88"/>
      <c r="C69" s="73"/>
      <c r="D69" s="73"/>
      <c r="E69" s="73"/>
      <c r="F69" s="73"/>
      <c r="G69" s="87"/>
      <c r="H69" s="222"/>
      <c r="I69" s="222"/>
      <c r="J69" s="222"/>
      <c r="K69" s="222"/>
      <c r="L69" s="222"/>
      <c r="M69" s="222"/>
      <c r="N69" s="222"/>
      <c r="O69" s="222"/>
      <c r="P69" s="222"/>
      <c r="Q69" s="73"/>
      <c r="R69" s="73"/>
      <c r="S69" s="73"/>
      <c r="T69" s="73"/>
      <c r="U69" s="73"/>
      <c r="V69" s="73"/>
      <c r="W69" s="73"/>
      <c r="X69" s="73"/>
      <c r="Y69" s="73"/>
      <c r="Z69" s="73"/>
      <c r="AA69" s="73"/>
    </row>
    <row r="70" spans="1:27" s="72" customFormat="1" ht="24.95" customHeight="1" x14ac:dyDescent="0.25">
      <c r="A70" s="86"/>
      <c r="B70" s="88"/>
      <c r="C70" s="73"/>
      <c r="D70" s="73"/>
      <c r="E70" s="73"/>
      <c r="F70" s="73"/>
      <c r="G70" s="87"/>
      <c r="H70" s="222"/>
      <c r="I70" s="222"/>
      <c r="J70" s="222"/>
      <c r="K70" s="222"/>
      <c r="L70" s="222"/>
      <c r="M70" s="222"/>
      <c r="N70" s="222"/>
      <c r="O70" s="222"/>
      <c r="P70" s="222"/>
      <c r="Q70" s="73"/>
      <c r="R70" s="73"/>
      <c r="S70" s="73"/>
      <c r="T70" s="73"/>
      <c r="U70" s="73"/>
      <c r="V70" s="73"/>
      <c r="W70" s="73"/>
      <c r="X70" s="73"/>
      <c r="Y70" s="73"/>
      <c r="Z70" s="73"/>
      <c r="AA70" s="73"/>
    </row>
    <row r="71" spans="1:27" s="72" customFormat="1" ht="24.95" customHeight="1" x14ac:dyDescent="0.25">
      <c r="A71" s="86"/>
      <c r="B71" s="88"/>
      <c r="C71" s="73"/>
      <c r="D71" s="73"/>
      <c r="E71" s="73"/>
      <c r="F71" s="73"/>
      <c r="G71" s="87"/>
      <c r="H71" s="222"/>
      <c r="I71" s="222"/>
      <c r="J71" s="222"/>
      <c r="K71" s="222"/>
      <c r="L71" s="222"/>
      <c r="M71" s="222"/>
      <c r="N71" s="222"/>
      <c r="O71" s="222"/>
      <c r="P71" s="222"/>
      <c r="Q71" s="73"/>
      <c r="R71" s="73"/>
      <c r="S71" s="73"/>
      <c r="T71" s="73"/>
      <c r="U71" s="73"/>
      <c r="V71" s="73"/>
      <c r="W71" s="73"/>
      <c r="X71" s="73"/>
      <c r="Y71" s="73"/>
      <c r="Z71" s="73"/>
      <c r="AA71" s="73"/>
    </row>
    <row r="72" spans="1:27" s="72" customFormat="1" ht="24.95" customHeight="1" x14ac:dyDescent="0.25">
      <c r="A72" s="90"/>
      <c r="B72" s="86"/>
      <c r="C72" s="73"/>
      <c r="D72" s="73"/>
      <c r="E72" s="73"/>
      <c r="F72" s="73"/>
      <c r="G72" s="87"/>
      <c r="H72" s="222"/>
      <c r="I72" s="222"/>
      <c r="J72" s="222"/>
      <c r="K72" s="222"/>
      <c r="L72" s="222"/>
      <c r="M72" s="222"/>
      <c r="N72" s="222"/>
      <c r="O72" s="222"/>
      <c r="P72" s="222"/>
      <c r="Q72" s="73"/>
      <c r="R72" s="73"/>
      <c r="S72" s="73"/>
      <c r="T72" s="73"/>
      <c r="U72" s="73"/>
      <c r="V72" s="73"/>
      <c r="W72" s="73"/>
      <c r="X72" s="73"/>
      <c r="Y72" s="73"/>
      <c r="Z72" s="73"/>
      <c r="AA72" s="73"/>
    </row>
    <row r="73" spans="1:27" s="72" customFormat="1" ht="24.95" customHeight="1" x14ac:dyDescent="0.25">
      <c r="A73" s="86"/>
      <c r="B73" s="86"/>
      <c r="C73" s="73"/>
      <c r="D73" s="73"/>
      <c r="E73" s="73"/>
      <c r="F73" s="73"/>
      <c r="G73" s="87"/>
      <c r="H73" s="222"/>
      <c r="I73" s="222"/>
      <c r="J73" s="222"/>
      <c r="K73" s="222"/>
      <c r="L73" s="222"/>
      <c r="M73" s="222"/>
      <c r="N73" s="222"/>
      <c r="O73" s="222"/>
      <c r="P73" s="222"/>
      <c r="Q73" s="73"/>
      <c r="R73" s="73"/>
      <c r="S73" s="73"/>
      <c r="T73" s="73"/>
      <c r="U73" s="73"/>
      <c r="V73" s="73"/>
      <c r="W73" s="73"/>
      <c r="X73" s="73"/>
      <c r="Y73" s="73"/>
      <c r="Z73" s="73"/>
      <c r="AA73" s="73"/>
    </row>
    <row r="74" spans="1:27" s="72" customFormat="1" ht="24.95" customHeight="1" x14ac:dyDescent="0.25">
      <c r="A74" s="86"/>
      <c r="B74" s="86"/>
      <c r="C74" s="73"/>
      <c r="D74" s="73"/>
      <c r="E74" s="73"/>
      <c r="F74" s="73"/>
      <c r="G74" s="87"/>
      <c r="H74" s="222"/>
      <c r="I74" s="222"/>
      <c r="J74" s="222"/>
      <c r="K74" s="222"/>
      <c r="L74" s="222"/>
      <c r="M74" s="222"/>
      <c r="N74" s="222"/>
      <c r="O74" s="222"/>
      <c r="P74" s="222"/>
      <c r="Q74" s="73"/>
      <c r="R74" s="73"/>
      <c r="S74" s="73"/>
      <c r="T74" s="73"/>
      <c r="U74" s="73"/>
      <c r="V74" s="73"/>
      <c r="W74" s="73"/>
      <c r="X74" s="73"/>
      <c r="Y74" s="73"/>
      <c r="Z74" s="73"/>
      <c r="AA74" s="73"/>
    </row>
    <row r="75" spans="1:27" s="72" customFormat="1" ht="24.95" customHeight="1" x14ac:dyDescent="0.25">
      <c r="A75" s="91"/>
      <c r="B75" s="73"/>
      <c r="C75" s="73"/>
      <c r="D75" s="73"/>
      <c r="E75" s="73"/>
      <c r="F75" s="73"/>
      <c r="G75" s="87"/>
      <c r="H75" s="222"/>
      <c r="I75" s="222"/>
      <c r="J75" s="222"/>
      <c r="K75" s="222"/>
      <c r="L75" s="222"/>
      <c r="M75" s="222"/>
      <c r="N75" s="222"/>
      <c r="O75" s="222"/>
      <c r="P75" s="222"/>
      <c r="Q75" s="73"/>
      <c r="R75" s="73"/>
      <c r="S75" s="73"/>
      <c r="T75" s="73"/>
      <c r="U75" s="73"/>
      <c r="V75" s="73"/>
      <c r="W75" s="73"/>
      <c r="X75" s="73"/>
      <c r="Y75" s="73"/>
      <c r="Z75" s="73"/>
      <c r="AA75" s="73"/>
    </row>
    <row r="76" spans="1:27" s="72" customFormat="1" ht="24.95" customHeight="1" x14ac:dyDescent="0.25">
      <c r="A76" s="91"/>
      <c r="B76" s="73"/>
      <c r="C76" s="73"/>
      <c r="D76" s="73"/>
      <c r="E76" s="73"/>
      <c r="F76" s="73"/>
      <c r="G76" s="87"/>
      <c r="H76" s="222"/>
      <c r="I76" s="222"/>
      <c r="J76" s="222"/>
      <c r="K76" s="222"/>
      <c r="L76" s="222"/>
      <c r="M76" s="222"/>
      <c r="N76" s="222"/>
      <c r="O76" s="222"/>
      <c r="P76" s="222"/>
      <c r="Q76" s="73"/>
      <c r="R76" s="73"/>
      <c r="S76" s="73"/>
      <c r="T76" s="73"/>
      <c r="U76" s="73"/>
      <c r="V76" s="73"/>
      <c r="W76" s="73"/>
      <c r="X76" s="73"/>
      <c r="Y76" s="73"/>
      <c r="Z76" s="73"/>
      <c r="AA76" s="73"/>
    </row>
    <row r="77" spans="1:27" s="72" customFormat="1" ht="24.95" customHeight="1" x14ac:dyDescent="0.25">
      <c r="A77" s="91"/>
      <c r="B77" s="73"/>
      <c r="C77" s="73"/>
      <c r="D77" s="73"/>
      <c r="E77" s="73"/>
      <c r="F77" s="73"/>
      <c r="G77" s="87"/>
      <c r="H77" s="222"/>
      <c r="I77" s="222"/>
      <c r="J77" s="222"/>
      <c r="K77" s="222"/>
      <c r="L77" s="222"/>
      <c r="M77" s="222"/>
      <c r="N77" s="222"/>
      <c r="O77" s="222"/>
      <c r="P77" s="222"/>
      <c r="Q77" s="73"/>
      <c r="R77" s="73"/>
      <c r="S77" s="73"/>
      <c r="T77" s="73"/>
      <c r="U77" s="73"/>
      <c r="V77" s="73"/>
      <c r="W77" s="73"/>
      <c r="X77" s="73"/>
      <c r="Y77" s="73"/>
      <c r="Z77" s="73"/>
      <c r="AA77" s="73"/>
    </row>
    <row r="78" spans="1:27" s="72" customFormat="1" ht="24.95" customHeight="1" x14ac:dyDescent="0.25">
      <c r="A78" s="91"/>
      <c r="B78" s="73"/>
      <c r="C78" s="73"/>
      <c r="D78" s="73"/>
      <c r="E78" s="73"/>
      <c r="F78" s="73"/>
      <c r="G78" s="87"/>
      <c r="H78" s="222"/>
      <c r="I78" s="222"/>
      <c r="J78" s="222"/>
      <c r="K78" s="222"/>
      <c r="L78" s="222"/>
      <c r="M78" s="222"/>
      <c r="N78" s="222"/>
      <c r="O78" s="222"/>
      <c r="P78" s="222"/>
      <c r="Q78" s="73"/>
      <c r="R78" s="73"/>
      <c r="S78" s="73"/>
      <c r="T78" s="73"/>
      <c r="U78" s="73"/>
      <c r="V78" s="73"/>
      <c r="W78" s="73"/>
      <c r="X78" s="73"/>
      <c r="Y78" s="73"/>
      <c r="Z78" s="73"/>
      <c r="AA78" s="73"/>
    </row>
    <row r="79" spans="1:27" s="72" customFormat="1" ht="24.95" customHeight="1" x14ac:dyDescent="0.25">
      <c r="A79" s="91"/>
      <c r="B79" s="73"/>
      <c r="C79" s="73"/>
      <c r="D79" s="73"/>
      <c r="E79" s="73"/>
      <c r="F79" s="73"/>
      <c r="G79" s="87"/>
      <c r="H79" s="222"/>
      <c r="I79" s="222"/>
      <c r="J79" s="222"/>
      <c r="K79" s="222"/>
      <c r="L79" s="222"/>
      <c r="M79" s="222"/>
      <c r="N79" s="222"/>
      <c r="O79" s="222"/>
      <c r="P79" s="222"/>
      <c r="Q79" s="73"/>
      <c r="R79" s="73"/>
      <c r="S79" s="73"/>
      <c r="T79" s="73"/>
      <c r="U79" s="73"/>
      <c r="V79" s="73"/>
      <c r="W79" s="73"/>
      <c r="X79" s="73"/>
      <c r="Y79" s="73"/>
      <c r="Z79" s="73"/>
      <c r="AA79" s="73"/>
    </row>
    <row r="80" spans="1:27" s="72" customFormat="1" ht="24.95" customHeight="1" x14ac:dyDescent="0.25">
      <c r="A80" s="91"/>
      <c r="B80" s="73"/>
      <c r="C80" s="73"/>
      <c r="D80" s="73"/>
      <c r="E80" s="73"/>
      <c r="F80" s="73"/>
      <c r="G80" s="87"/>
      <c r="H80" s="222"/>
      <c r="I80" s="222"/>
      <c r="J80" s="222"/>
      <c r="K80" s="222"/>
      <c r="L80" s="222"/>
      <c r="M80" s="222"/>
      <c r="N80" s="222"/>
      <c r="O80" s="222"/>
      <c r="P80" s="222"/>
      <c r="Q80" s="73"/>
      <c r="R80" s="73"/>
      <c r="S80" s="73"/>
      <c r="T80" s="73"/>
      <c r="U80" s="73"/>
      <c r="V80" s="73"/>
      <c r="W80" s="73"/>
      <c r="X80" s="73"/>
      <c r="Y80" s="73"/>
      <c r="Z80" s="73"/>
      <c r="AA80" s="73"/>
    </row>
    <row r="81" spans="1:27" s="72" customFormat="1" ht="24.95" customHeight="1" x14ac:dyDescent="0.25">
      <c r="A81" s="91"/>
      <c r="B81" s="73"/>
      <c r="C81" s="73"/>
      <c r="D81" s="73"/>
      <c r="E81" s="73"/>
      <c r="F81" s="73"/>
      <c r="G81" s="87"/>
      <c r="H81" s="222"/>
      <c r="I81" s="222"/>
      <c r="J81" s="222"/>
      <c r="K81" s="222"/>
      <c r="L81" s="222"/>
      <c r="M81" s="222"/>
      <c r="N81" s="222"/>
      <c r="O81" s="222"/>
      <c r="P81" s="222"/>
      <c r="Q81" s="73"/>
      <c r="R81" s="73"/>
      <c r="S81" s="73"/>
      <c r="T81" s="73"/>
      <c r="U81" s="73"/>
      <c r="V81" s="73"/>
      <c r="W81" s="73"/>
      <c r="X81" s="73"/>
      <c r="Y81" s="73"/>
      <c r="Z81" s="73"/>
      <c r="AA81" s="73"/>
    </row>
    <row r="82" spans="1:27" s="72" customFormat="1" ht="24.95" customHeight="1" x14ac:dyDescent="0.25">
      <c r="A82" s="91"/>
      <c r="B82" s="73"/>
      <c r="C82" s="73"/>
      <c r="D82" s="73"/>
      <c r="E82" s="73"/>
      <c r="F82" s="73"/>
      <c r="G82" s="87"/>
      <c r="H82" s="222"/>
      <c r="I82" s="222"/>
      <c r="J82" s="222"/>
      <c r="K82" s="222"/>
      <c r="L82" s="222"/>
      <c r="M82" s="222"/>
      <c r="N82" s="222"/>
      <c r="O82" s="222"/>
      <c r="P82" s="222"/>
      <c r="Q82" s="73"/>
      <c r="R82" s="73"/>
      <c r="S82" s="73"/>
      <c r="T82" s="73"/>
      <c r="U82" s="73"/>
      <c r="V82" s="73"/>
      <c r="W82" s="73"/>
      <c r="X82" s="73"/>
      <c r="Y82" s="73"/>
      <c r="Z82" s="73"/>
      <c r="AA82" s="73"/>
    </row>
    <row r="83" spans="1:27" s="72" customFormat="1" ht="24.95" customHeight="1" x14ac:dyDescent="0.25">
      <c r="A83" s="91"/>
      <c r="B83" s="73"/>
      <c r="C83" s="73"/>
      <c r="D83" s="73"/>
      <c r="E83" s="73"/>
      <c r="F83" s="73"/>
      <c r="G83" s="87"/>
      <c r="H83" s="222"/>
      <c r="I83" s="222"/>
      <c r="J83" s="222"/>
      <c r="K83" s="222"/>
      <c r="L83" s="222"/>
      <c r="M83" s="222"/>
      <c r="N83" s="222"/>
      <c r="O83" s="222"/>
      <c r="P83" s="222"/>
      <c r="Q83" s="73"/>
      <c r="R83" s="73"/>
      <c r="S83" s="73"/>
      <c r="T83" s="73"/>
      <c r="U83" s="73"/>
      <c r="V83" s="73"/>
      <c r="W83" s="73"/>
      <c r="X83" s="73"/>
      <c r="Y83" s="73"/>
      <c r="Z83" s="73"/>
      <c r="AA83" s="73"/>
    </row>
    <row r="84" spans="1:27" s="72" customFormat="1" ht="24.95" customHeight="1" x14ac:dyDescent="0.25">
      <c r="A84" s="91"/>
      <c r="B84" s="73"/>
      <c r="C84" s="73"/>
      <c r="D84" s="73"/>
      <c r="E84" s="73"/>
      <c r="F84" s="73"/>
      <c r="G84" s="87"/>
      <c r="H84" s="222"/>
      <c r="I84" s="222"/>
      <c r="J84" s="222"/>
      <c r="K84" s="222"/>
      <c r="L84" s="222"/>
      <c r="M84" s="222"/>
      <c r="N84" s="222"/>
      <c r="O84" s="222"/>
      <c r="P84" s="222"/>
      <c r="Q84" s="73"/>
      <c r="R84" s="73"/>
      <c r="S84" s="73"/>
      <c r="T84" s="73"/>
      <c r="U84" s="73"/>
      <c r="V84" s="73"/>
      <c r="W84" s="73"/>
      <c r="X84" s="73"/>
      <c r="Y84" s="73"/>
      <c r="Z84" s="73"/>
      <c r="AA84" s="73"/>
    </row>
    <row r="85" spans="1:27" s="72" customFormat="1" ht="24.95" customHeight="1" x14ac:dyDescent="0.25">
      <c r="A85" s="91"/>
      <c r="B85" s="73"/>
      <c r="C85" s="73"/>
      <c r="D85" s="73"/>
      <c r="E85" s="73"/>
      <c r="F85" s="73"/>
      <c r="G85" s="87"/>
      <c r="H85" s="222"/>
      <c r="I85" s="222"/>
      <c r="J85" s="222"/>
      <c r="K85" s="222"/>
      <c r="L85" s="222"/>
      <c r="M85" s="222"/>
      <c r="N85" s="222"/>
      <c r="O85" s="222"/>
      <c r="P85" s="222"/>
      <c r="Q85" s="73"/>
      <c r="R85" s="73"/>
      <c r="S85" s="73"/>
      <c r="T85" s="73"/>
      <c r="U85" s="73"/>
      <c r="V85" s="73"/>
      <c r="W85" s="73"/>
      <c r="X85" s="73"/>
      <c r="Y85" s="73"/>
      <c r="Z85" s="73"/>
      <c r="AA85" s="73"/>
    </row>
    <row r="86" spans="1:27" s="72" customFormat="1" ht="24.95" customHeight="1" x14ac:dyDescent="0.25">
      <c r="A86" s="91"/>
      <c r="B86" s="73"/>
      <c r="C86" s="73"/>
      <c r="D86" s="73"/>
      <c r="E86" s="73"/>
      <c r="F86" s="73"/>
      <c r="G86" s="87"/>
      <c r="H86" s="222"/>
      <c r="I86" s="222"/>
      <c r="J86" s="222"/>
      <c r="K86" s="222"/>
      <c r="L86" s="222"/>
      <c r="M86" s="222"/>
      <c r="N86" s="222"/>
      <c r="O86" s="222"/>
      <c r="P86" s="222"/>
      <c r="Q86" s="73"/>
      <c r="R86" s="73"/>
      <c r="S86" s="73"/>
      <c r="T86" s="73"/>
      <c r="U86" s="73"/>
      <c r="V86" s="73"/>
      <c r="W86" s="73"/>
      <c r="X86" s="73"/>
      <c r="Y86" s="73"/>
      <c r="Z86" s="73"/>
      <c r="AA86" s="73"/>
    </row>
    <row r="87" spans="1:27" s="72" customFormat="1" ht="24.95" customHeight="1" x14ac:dyDescent="0.25">
      <c r="A87" s="91"/>
      <c r="B87" s="73"/>
      <c r="C87" s="73"/>
      <c r="D87" s="73"/>
      <c r="E87" s="73"/>
      <c r="F87" s="73"/>
      <c r="G87" s="87"/>
      <c r="H87" s="222"/>
      <c r="I87" s="222"/>
      <c r="J87" s="222"/>
      <c r="K87" s="222"/>
      <c r="L87" s="222"/>
      <c r="M87" s="222"/>
      <c r="N87" s="222"/>
      <c r="O87" s="222"/>
      <c r="P87" s="222"/>
      <c r="Q87" s="73"/>
      <c r="R87" s="73"/>
      <c r="S87" s="73"/>
      <c r="T87" s="73"/>
      <c r="U87" s="73"/>
      <c r="V87" s="73"/>
      <c r="W87" s="73"/>
      <c r="X87" s="73"/>
      <c r="Y87" s="73"/>
      <c r="Z87" s="73"/>
      <c r="AA87" s="73"/>
    </row>
    <row r="88" spans="1:27" s="72" customFormat="1" ht="24.95" customHeight="1" x14ac:dyDescent="0.25">
      <c r="A88" s="91"/>
      <c r="B88" s="73"/>
      <c r="C88" s="73"/>
      <c r="D88" s="73"/>
      <c r="E88" s="73"/>
      <c r="F88" s="73"/>
      <c r="G88" s="87"/>
      <c r="H88" s="222"/>
      <c r="I88" s="222"/>
      <c r="J88" s="222"/>
      <c r="K88" s="222"/>
      <c r="L88" s="222"/>
      <c r="M88" s="222"/>
      <c r="N88" s="222"/>
      <c r="O88" s="222"/>
      <c r="P88" s="222"/>
      <c r="Q88" s="73"/>
      <c r="R88" s="73"/>
      <c r="S88" s="73"/>
      <c r="T88" s="73"/>
      <c r="U88" s="73"/>
      <c r="V88" s="73"/>
      <c r="W88" s="73"/>
      <c r="X88" s="73"/>
      <c r="Y88" s="73"/>
      <c r="Z88" s="73"/>
      <c r="AA88" s="73"/>
    </row>
    <row r="89" spans="1:27" s="72" customFormat="1" ht="24.95" customHeight="1" x14ac:dyDescent="0.25">
      <c r="A89" s="91"/>
      <c r="B89" s="73"/>
      <c r="C89" s="73"/>
      <c r="D89" s="73"/>
      <c r="E89" s="73"/>
      <c r="F89" s="73"/>
      <c r="G89" s="87"/>
      <c r="H89" s="222"/>
      <c r="I89" s="222"/>
      <c r="J89" s="222"/>
      <c r="K89" s="222"/>
      <c r="L89" s="222"/>
      <c r="M89" s="222"/>
      <c r="N89" s="222"/>
      <c r="O89" s="222"/>
      <c r="P89" s="222"/>
      <c r="Q89" s="73"/>
      <c r="R89" s="73"/>
      <c r="S89" s="73"/>
      <c r="T89" s="73"/>
      <c r="U89" s="73"/>
      <c r="V89" s="73"/>
      <c r="W89" s="73"/>
      <c r="X89" s="73"/>
      <c r="Y89" s="73"/>
      <c r="Z89" s="73"/>
      <c r="AA89" s="73"/>
    </row>
    <row r="90" spans="1:27" s="72" customFormat="1" ht="20.100000000000001" customHeight="1" x14ac:dyDescent="0.25">
      <c r="A90" s="73"/>
      <c r="B90" s="73"/>
      <c r="C90" s="73"/>
      <c r="D90" s="73"/>
      <c r="E90" s="73"/>
      <c r="F90" s="73"/>
      <c r="G90" s="87"/>
      <c r="H90" s="222"/>
      <c r="I90" s="222"/>
      <c r="J90" s="222"/>
      <c r="K90" s="222"/>
      <c r="L90" s="222"/>
      <c r="M90" s="222"/>
      <c r="N90" s="222"/>
      <c r="O90" s="222"/>
      <c r="P90" s="222"/>
      <c r="Q90" s="73"/>
      <c r="R90" s="73"/>
      <c r="S90" s="73"/>
      <c r="T90" s="73"/>
      <c r="U90" s="73"/>
      <c r="V90" s="73"/>
      <c r="W90" s="73"/>
      <c r="X90" s="73"/>
      <c r="Y90" s="73"/>
      <c r="Z90" s="73"/>
      <c r="AA90" s="73"/>
    </row>
    <row r="91" spans="1:27" s="72" customFormat="1" ht="20.100000000000001" customHeight="1" x14ac:dyDescent="0.25">
      <c r="A91" s="11"/>
      <c r="B91" s="11"/>
      <c r="C91" s="11"/>
      <c r="D91" s="11"/>
      <c r="E91" s="11"/>
      <c r="F91" s="11"/>
      <c r="G91" s="92"/>
      <c r="H91" s="222"/>
      <c r="I91" s="222"/>
      <c r="J91" s="222"/>
      <c r="K91" s="222"/>
      <c r="L91" s="222"/>
      <c r="M91" s="222"/>
      <c r="N91" s="222"/>
      <c r="O91" s="222"/>
      <c r="P91" s="222"/>
      <c r="Q91" s="73"/>
      <c r="R91" s="73"/>
      <c r="S91" s="73"/>
      <c r="T91" s="73"/>
      <c r="U91" s="73"/>
      <c r="V91" s="73"/>
      <c r="W91" s="73"/>
      <c r="X91" s="73"/>
      <c r="Y91" s="73"/>
      <c r="Z91" s="73"/>
      <c r="AA91" s="73"/>
    </row>
    <row r="92" spans="1:27" s="72" customFormat="1" ht="20.100000000000001" customHeight="1" x14ac:dyDescent="0.25">
      <c r="A92" s="11"/>
      <c r="B92" s="11"/>
      <c r="C92" s="11"/>
      <c r="D92" s="11"/>
      <c r="E92" s="11"/>
      <c r="F92" s="11"/>
      <c r="G92" s="92"/>
      <c r="H92" s="222"/>
      <c r="I92" s="222"/>
      <c r="J92" s="222"/>
      <c r="K92" s="222"/>
      <c r="L92" s="222"/>
      <c r="M92" s="222"/>
      <c r="N92" s="222"/>
      <c r="O92" s="222"/>
      <c r="P92" s="222"/>
      <c r="Q92" s="73"/>
      <c r="R92" s="73"/>
      <c r="S92" s="73"/>
      <c r="T92" s="73"/>
      <c r="U92" s="73"/>
      <c r="V92" s="73"/>
      <c r="W92" s="73"/>
      <c r="X92" s="73"/>
      <c r="Y92" s="73"/>
      <c r="Z92" s="73"/>
      <c r="AA92" s="73"/>
    </row>
    <row r="93" spans="1:27" s="72" customFormat="1" ht="20.100000000000001" customHeight="1" x14ac:dyDescent="0.25">
      <c r="A93" s="11"/>
      <c r="B93" s="11"/>
      <c r="C93" s="11"/>
      <c r="D93" s="11"/>
      <c r="E93" s="11"/>
      <c r="F93" s="11"/>
      <c r="G93" s="92"/>
      <c r="H93" s="222"/>
      <c r="I93" s="222"/>
      <c r="J93" s="222"/>
      <c r="K93" s="222"/>
      <c r="L93" s="222"/>
      <c r="M93" s="222"/>
      <c r="N93" s="222"/>
      <c r="O93" s="222"/>
      <c r="P93" s="222"/>
      <c r="Q93" s="73"/>
      <c r="R93" s="73"/>
      <c r="S93" s="73"/>
      <c r="T93" s="73"/>
      <c r="U93" s="73"/>
      <c r="V93" s="73"/>
      <c r="W93" s="73"/>
      <c r="X93" s="73"/>
      <c r="Y93" s="73"/>
      <c r="Z93" s="73"/>
      <c r="AA93" s="73"/>
    </row>
    <row r="94" spans="1:27" s="72" customFormat="1" ht="20.100000000000001" customHeight="1" x14ac:dyDescent="0.25">
      <c r="A94" s="11"/>
      <c r="B94" s="11"/>
      <c r="C94" s="11"/>
      <c r="D94" s="11"/>
      <c r="E94" s="11"/>
      <c r="F94" s="11"/>
      <c r="G94" s="92"/>
      <c r="H94" s="222"/>
      <c r="I94" s="222"/>
      <c r="J94" s="222"/>
      <c r="K94" s="222"/>
      <c r="L94" s="222"/>
      <c r="M94" s="222"/>
      <c r="N94" s="222"/>
      <c r="O94" s="222"/>
      <c r="P94" s="222"/>
      <c r="Q94" s="73"/>
      <c r="R94" s="73"/>
      <c r="S94" s="73"/>
      <c r="T94" s="73"/>
      <c r="U94" s="73"/>
      <c r="V94" s="73"/>
      <c r="W94" s="73"/>
      <c r="X94" s="73"/>
      <c r="Y94" s="73"/>
      <c r="Z94" s="73"/>
      <c r="AA94" s="73"/>
    </row>
    <row r="95" spans="1:27" s="72" customFormat="1" ht="20.100000000000001" customHeight="1" x14ac:dyDescent="0.25">
      <c r="A95" s="11"/>
      <c r="B95" s="11"/>
      <c r="C95" s="11"/>
      <c r="D95" s="11"/>
      <c r="E95" s="11"/>
      <c r="F95" s="11"/>
      <c r="G95" s="92"/>
      <c r="H95" s="222"/>
      <c r="I95" s="222"/>
      <c r="J95" s="222"/>
      <c r="K95" s="222"/>
      <c r="L95" s="222"/>
      <c r="M95" s="222"/>
      <c r="N95" s="222"/>
      <c r="O95" s="222"/>
      <c r="P95" s="222"/>
      <c r="Q95" s="73"/>
      <c r="R95" s="73"/>
      <c r="S95" s="73"/>
      <c r="T95" s="73"/>
      <c r="U95" s="73"/>
      <c r="V95" s="73"/>
      <c r="W95" s="73"/>
      <c r="X95" s="73"/>
      <c r="Y95" s="73"/>
      <c r="Z95" s="73"/>
      <c r="AA95" s="73"/>
    </row>
    <row r="96" spans="1:27" s="72" customFormat="1" ht="20.100000000000001" customHeight="1" x14ac:dyDescent="0.25">
      <c r="A96" s="11"/>
      <c r="B96" s="11"/>
      <c r="C96" s="11"/>
      <c r="D96" s="11"/>
      <c r="E96" s="11"/>
      <c r="F96" s="11"/>
      <c r="G96" s="92"/>
      <c r="H96" s="222"/>
      <c r="I96" s="222"/>
      <c r="J96" s="222"/>
      <c r="K96" s="222"/>
      <c r="L96" s="222"/>
      <c r="M96" s="222"/>
      <c r="N96" s="222"/>
      <c r="O96" s="222"/>
      <c r="P96" s="222"/>
      <c r="Q96" s="73"/>
      <c r="R96" s="73"/>
      <c r="S96" s="73"/>
      <c r="T96" s="73"/>
      <c r="U96" s="73"/>
      <c r="V96" s="73"/>
      <c r="W96" s="73"/>
      <c r="X96" s="73"/>
      <c r="Y96" s="73"/>
      <c r="Z96" s="73"/>
      <c r="AA96" s="73"/>
    </row>
    <row r="97" spans="1:27" s="72" customFormat="1" ht="20.100000000000001" customHeight="1" x14ac:dyDescent="0.25">
      <c r="A97" s="11"/>
      <c r="B97" s="11"/>
      <c r="C97" s="11"/>
      <c r="D97" s="11"/>
      <c r="E97" s="11"/>
      <c r="F97" s="11"/>
      <c r="G97" s="92"/>
      <c r="H97" s="222"/>
      <c r="I97" s="10"/>
      <c r="J97" s="222"/>
      <c r="K97" s="222"/>
      <c r="L97" s="222"/>
      <c r="M97" s="222"/>
      <c r="N97" s="222"/>
      <c r="O97" s="222"/>
      <c r="P97" s="222"/>
      <c r="Q97" s="73"/>
      <c r="R97" s="73"/>
      <c r="S97" s="73"/>
      <c r="T97" s="73"/>
      <c r="U97" s="73"/>
      <c r="V97" s="73"/>
      <c r="W97" s="73"/>
      <c r="X97" s="73"/>
      <c r="Y97" s="73"/>
      <c r="Z97" s="73"/>
      <c r="AA97" s="73"/>
    </row>
    <row r="98" spans="1:27" s="72" customFormat="1" ht="20.100000000000001" customHeight="1" x14ac:dyDescent="0.25">
      <c r="A98" s="11"/>
      <c r="B98" s="11"/>
      <c r="C98" s="11"/>
      <c r="D98" s="11"/>
      <c r="E98" s="11"/>
      <c r="F98" s="11"/>
      <c r="G98" s="92"/>
      <c r="H98" s="10"/>
      <c r="I98" s="10"/>
      <c r="J98" s="222"/>
      <c r="K98" s="222"/>
      <c r="L98" s="222"/>
      <c r="M98" s="222"/>
      <c r="N98" s="222"/>
      <c r="O98" s="222"/>
      <c r="P98" s="222"/>
      <c r="Q98" s="73"/>
      <c r="R98" s="73"/>
      <c r="S98" s="73"/>
      <c r="T98" s="73"/>
      <c r="U98" s="73"/>
      <c r="V98" s="73"/>
      <c r="W98" s="73"/>
      <c r="X98" s="73"/>
      <c r="Y98" s="73"/>
      <c r="Z98" s="73"/>
      <c r="AA98" s="73"/>
    </row>
    <row r="99" spans="1:27" s="72" customFormat="1" ht="20.100000000000001" customHeight="1" x14ac:dyDescent="0.25">
      <c r="A99" s="11"/>
      <c r="B99" s="11"/>
      <c r="C99" s="11"/>
      <c r="D99" s="11"/>
      <c r="E99" s="11"/>
      <c r="F99" s="11"/>
      <c r="G99" s="92"/>
      <c r="H99" s="10"/>
      <c r="I99" s="10"/>
      <c r="J99" s="222"/>
      <c r="K99" s="222"/>
      <c r="L99" s="222"/>
      <c r="M99" s="222"/>
      <c r="N99" s="222"/>
      <c r="O99" s="222"/>
      <c r="P99" s="222"/>
      <c r="Q99" s="73"/>
      <c r="R99" s="73"/>
      <c r="S99" s="73"/>
      <c r="T99" s="73"/>
      <c r="U99" s="73"/>
      <c r="V99" s="73"/>
      <c r="W99" s="73"/>
      <c r="X99" s="73"/>
      <c r="Y99" s="73"/>
      <c r="Z99" s="73"/>
      <c r="AA99" s="73"/>
    </row>
    <row r="100" spans="1:27" s="72" customFormat="1" ht="20.100000000000001" customHeight="1" x14ac:dyDescent="0.25">
      <c r="A100" s="11"/>
      <c r="B100" s="11"/>
      <c r="C100" s="11"/>
      <c r="D100" s="11"/>
      <c r="E100" s="11"/>
      <c r="F100" s="11"/>
      <c r="G100" s="92"/>
      <c r="H100" s="10"/>
      <c r="I100" s="10"/>
      <c r="J100" s="222"/>
      <c r="K100" s="222"/>
      <c r="L100" s="222"/>
      <c r="M100" s="222"/>
      <c r="N100" s="222"/>
      <c r="O100" s="222"/>
      <c r="P100" s="222"/>
      <c r="Q100" s="73"/>
      <c r="R100" s="73"/>
      <c r="S100" s="73"/>
      <c r="T100" s="73"/>
      <c r="U100" s="73"/>
      <c r="V100" s="73"/>
      <c r="W100" s="73"/>
      <c r="X100" s="73"/>
      <c r="Y100" s="73"/>
      <c r="Z100" s="73"/>
      <c r="AA100" s="73"/>
    </row>
    <row r="101" spans="1:27" s="72" customFormat="1" ht="20.100000000000001" customHeight="1" x14ac:dyDescent="0.25">
      <c r="A101" s="11"/>
      <c r="B101" s="11"/>
      <c r="C101" s="11"/>
      <c r="D101" s="11"/>
      <c r="E101" s="11"/>
      <c r="F101" s="11"/>
      <c r="G101" s="92"/>
      <c r="H101" s="10"/>
      <c r="I101" s="10"/>
      <c r="J101" s="222"/>
      <c r="K101" s="222"/>
      <c r="L101" s="222"/>
      <c r="M101" s="222"/>
      <c r="N101" s="222"/>
      <c r="O101" s="222"/>
      <c r="P101" s="222"/>
      <c r="Q101" s="73"/>
      <c r="R101" s="73"/>
      <c r="S101" s="73"/>
      <c r="T101" s="73"/>
      <c r="U101" s="73"/>
      <c r="V101" s="73"/>
      <c r="W101" s="73"/>
      <c r="X101" s="73"/>
      <c r="Y101" s="73"/>
      <c r="Z101" s="73"/>
      <c r="AA101" s="73"/>
    </row>
    <row r="102" spans="1:27" s="72" customFormat="1" ht="20.100000000000001" customHeight="1" x14ac:dyDescent="0.25">
      <c r="A102" s="11"/>
      <c r="B102" s="11"/>
      <c r="C102" s="11"/>
      <c r="D102" s="11"/>
      <c r="E102" s="11"/>
      <c r="F102" s="11"/>
      <c r="G102" s="92"/>
      <c r="H102" s="10"/>
      <c r="I102" s="10"/>
      <c r="J102" s="222"/>
      <c r="K102" s="222"/>
      <c r="L102" s="222"/>
      <c r="M102" s="222"/>
      <c r="N102" s="222"/>
      <c r="O102" s="222"/>
      <c r="P102" s="222"/>
      <c r="Q102" s="73"/>
      <c r="R102" s="73"/>
      <c r="S102" s="73"/>
      <c r="T102" s="73"/>
      <c r="U102" s="73"/>
      <c r="V102" s="73"/>
      <c r="W102" s="73"/>
      <c r="X102" s="73"/>
      <c r="Y102" s="73"/>
      <c r="Z102" s="73"/>
      <c r="AA102" s="73"/>
    </row>
    <row r="103" spans="1:27" s="73" customFormat="1" ht="20.100000000000001" customHeight="1" x14ac:dyDescent="0.25">
      <c r="A103" s="11"/>
      <c r="B103" s="11"/>
      <c r="C103" s="11"/>
      <c r="D103" s="11"/>
      <c r="E103" s="11"/>
      <c r="F103" s="11"/>
      <c r="G103" s="92"/>
      <c r="H103" s="10"/>
      <c r="I103" s="10"/>
      <c r="J103" s="222"/>
      <c r="K103" s="222"/>
      <c r="L103" s="222"/>
      <c r="M103" s="222"/>
      <c r="N103" s="222"/>
      <c r="O103" s="222"/>
      <c r="P103" s="222"/>
    </row>
    <row r="104" spans="1:27" s="73" customFormat="1" ht="20.100000000000001" customHeight="1" x14ac:dyDescent="0.25">
      <c r="A104" s="11"/>
      <c r="B104" s="11"/>
      <c r="C104" s="11"/>
      <c r="D104" s="11"/>
      <c r="E104" s="11"/>
      <c r="F104" s="11"/>
      <c r="G104" s="92"/>
      <c r="H104" s="10"/>
      <c r="I104" s="10"/>
      <c r="J104" s="222"/>
      <c r="K104" s="222"/>
      <c r="L104" s="222"/>
      <c r="M104" s="222"/>
      <c r="N104" s="222"/>
      <c r="O104" s="222"/>
      <c r="P104" s="222"/>
    </row>
    <row r="105" spans="1:27" s="73" customFormat="1" ht="20.100000000000001" customHeight="1" x14ac:dyDescent="0.25">
      <c r="A105" s="11"/>
      <c r="B105" s="11"/>
      <c r="C105" s="11"/>
      <c r="D105" s="11"/>
      <c r="E105" s="11"/>
      <c r="F105" s="11"/>
      <c r="G105" s="92"/>
      <c r="H105" s="10"/>
      <c r="I105" s="10"/>
      <c r="J105" s="222"/>
      <c r="K105" s="222"/>
      <c r="L105" s="222"/>
      <c r="M105" s="222"/>
      <c r="N105" s="222"/>
      <c r="O105" s="222"/>
      <c r="P105" s="222"/>
    </row>
    <row r="106" spans="1:27" s="73" customFormat="1" ht="20.100000000000001" customHeight="1" x14ac:dyDescent="0.25">
      <c r="A106" s="11"/>
      <c r="B106" s="11"/>
      <c r="C106" s="11"/>
      <c r="D106" s="11"/>
      <c r="E106" s="11"/>
      <c r="F106" s="11"/>
      <c r="G106" s="92"/>
      <c r="H106" s="10"/>
      <c r="I106" s="10"/>
      <c r="J106" s="222"/>
      <c r="K106" s="222"/>
      <c r="L106" s="222"/>
      <c r="M106" s="222"/>
      <c r="N106" s="222"/>
      <c r="O106" s="222"/>
      <c r="P106" s="222"/>
    </row>
    <row r="107" spans="1:27" s="73" customFormat="1" ht="20.100000000000001" customHeight="1" x14ac:dyDescent="0.25">
      <c r="A107" s="11"/>
      <c r="B107" s="11"/>
      <c r="C107" s="11"/>
      <c r="D107" s="11"/>
      <c r="E107" s="11"/>
      <c r="F107" s="11"/>
      <c r="G107" s="92"/>
      <c r="H107" s="10"/>
      <c r="I107" s="10"/>
      <c r="J107" s="222"/>
      <c r="K107" s="222"/>
      <c r="L107" s="222"/>
      <c r="M107" s="222"/>
      <c r="N107" s="222"/>
      <c r="O107" s="222"/>
      <c r="P107" s="222"/>
    </row>
    <row r="108" spans="1:27" s="73" customFormat="1" ht="20.100000000000001" customHeight="1" x14ac:dyDescent="0.25">
      <c r="A108" s="11"/>
      <c r="B108" s="11"/>
      <c r="C108" s="11"/>
      <c r="D108" s="11"/>
      <c r="E108" s="11"/>
      <c r="F108" s="11"/>
      <c r="G108" s="92"/>
      <c r="H108" s="10"/>
      <c r="I108" s="10"/>
      <c r="J108" s="222"/>
      <c r="K108" s="222"/>
      <c r="L108" s="222"/>
      <c r="M108" s="222"/>
      <c r="N108" s="222"/>
      <c r="O108" s="222"/>
      <c r="P108" s="222"/>
    </row>
    <row r="109" spans="1:27" s="73" customFormat="1" ht="20.100000000000001" customHeight="1" x14ac:dyDescent="0.25">
      <c r="A109" s="11"/>
      <c r="B109" s="11"/>
      <c r="C109" s="11"/>
      <c r="D109" s="11"/>
      <c r="E109" s="11"/>
      <c r="F109" s="11"/>
      <c r="G109" s="92"/>
      <c r="H109" s="10"/>
      <c r="I109" s="10"/>
      <c r="J109" s="222"/>
      <c r="K109" s="222"/>
      <c r="L109" s="222"/>
      <c r="M109" s="222"/>
      <c r="N109" s="222"/>
      <c r="O109" s="222"/>
      <c r="P109" s="222"/>
    </row>
    <row r="110" spans="1:27" s="73" customFormat="1" ht="20.100000000000001" customHeight="1" x14ac:dyDescent="0.25">
      <c r="A110" s="11"/>
      <c r="B110" s="11"/>
      <c r="C110" s="11"/>
      <c r="D110" s="11"/>
      <c r="E110" s="11"/>
      <c r="F110" s="11"/>
      <c r="G110" s="92"/>
      <c r="H110" s="10"/>
      <c r="I110" s="10"/>
      <c r="J110" s="222"/>
      <c r="K110" s="222"/>
      <c r="L110" s="222"/>
      <c r="M110" s="222"/>
      <c r="N110" s="222"/>
      <c r="O110" s="222"/>
      <c r="P110" s="222"/>
    </row>
    <row r="111" spans="1:27" s="73" customFormat="1" ht="20.100000000000001" customHeight="1" x14ac:dyDescent="0.25">
      <c r="A111" s="11"/>
      <c r="B111" s="11"/>
      <c r="C111" s="11"/>
      <c r="D111" s="11"/>
      <c r="E111" s="11"/>
      <c r="F111" s="11"/>
      <c r="G111" s="92"/>
      <c r="H111" s="10"/>
      <c r="I111" s="10"/>
      <c r="J111" s="222"/>
      <c r="K111" s="222"/>
      <c r="L111" s="222"/>
      <c r="M111" s="222"/>
      <c r="N111" s="222"/>
      <c r="O111" s="222"/>
      <c r="P111" s="222"/>
    </row>
    <row r="112" spans="1:27" s="73" customFormat="1" ht="20.100000000000001" customHeight="1" x14ac:dyDescent="0.25">
      <c r="A112" s="11"/>
      <c r="B112" s="11"/>
      <c r="C112" s="11"/>
      <c r="D112" s="11"/>
      <c r="E112" s="11"/>
      <c r="F112" s="11"/>
      <c r="G112" s="92"/>
      <c r="H112" s="10"/>
      <c r="I112" s="10"/>
      <c r="J112" s="222"/>
      <c r="K112" s="222"/>
      <c r="L112" s="222"/>
      <c r="M112" s="222"/>
      <c r="N112" s="222"/>
      <c r="O112" s="222"/>
      <c r="P112" s="222"/>
    </row>
    <row r="113" spans="1:16" s="73" customFormat="1" ht="20.100000000000001" customHeight="1" x14ac:dyDescent="0.25">
      <c r="A113" s="11"/>
      <c r="B113" s="11"/>
      <c r="C113" s="11"/>
      <c r="D113" s="11"/>
      <c r="E113" s="11"/>
      <c r="F113" s="11"/>
      <c r="G113" s="92"/>
      <c r="H113" s="10"/>
      <c r="I113" s="10"/>
      <c r="J113" s="222"/>
      <c r="K113" s="222"/>
      <c r="L113" s="222"/>
      <c r="M113" s="222"/>
      <c r="N113" s="222"/>
      <c r="O113" s="222"/>
      <c r="P113" s="222"/>
    </row>
    <row r="114" spans="1:16" s="73" customFormat="1" ht="20.100000000000001" customHeight="1" x14ac:dyDescent="0.25">
      <c r="A114" s="11"/>
      <c r="B114" s="11"/>
      <c r="C114" s="11"/>
      <c r="D114" s="11"/>
      <c r="E114" s="11"/>
      <c r="F114" s="11"/>
      <c r="G114" s="92"/>
      <c r="H114" s="10"/>
      <c r="I114" s="10"/>
      <c r="J114" s="222"/>
      <c r="K114" s="222"/>
      <c r="L114" s="222"/>
      <c r="M114" s="222"/>
      <c r="N114" s="222"/>
      <c r="O114" s="222"/>
      <c r="P114" s="222"/>
    </row>
    <row r="115" spans="1:16" s="73" customFormat="1" ht="20.100000000000001" customHeight="1" x14ac:dyDescent="0.25">
      <c r="A115" s="11"/>
      <c r="B115" s="11"/>
      <c r="C115" s="11"/>
      <c r="D115" s="11"/>
      <c r="E115" s="11"/>
      <c r="F115" s="11"/>
      <c r="G115" s="92"/>
      <c r="H115" s="10"/>
      <c r="I115" s="10"/>
      <c r="J115" s="222"/>
      <c r="K115" s="222"/>
      <c r="L115" s="222"/>
      <c r="M115" s="222"/>
      <c r="N115" s="222"/>
      <c r="O115" s="222"/>
      <c r="P115" s="222"/>
    </row>
    <row r="116" spans="1:16" s="73" customFormat="1" ht="20.100000000000001" customHeight="1" x14ac:dyDescent="0.25">
      <c r="A116" s="11"/>
      <c r="B116" s="11"/>
      <c r="C116" s="11"/>
      <c r="D116" s="11"/>
      <c r="E116" s="11"/>
      <c r="F116" s="11"/>
      <c r="G116" s="214"/>
      <c r="H116" s="10"/>
      <c r="I116" s="10"/>
      <c r="J116" s="222"/>
      <c r="K116" s="222"/>
      <c r="L116" s="222"/>
      <c r="M116" s="222"/>
      <c r="N116" s="222"/>
      <c r="O116" s="222"/>
      <c r="P116" s="222"/>
    </row>
    <row r="117" spans="1:16" s="73" customFormat="1" ht="20.100000000000001" customHeight="1" x14ac:dyDescent="0.25">
      <c r="A117" s="11"/>
      <c r="B117" s="11"/>
      <c r="C117" s="11"/>
      <c r="D117" s="11"/>
      <c r="E117" s="11"/>
      <c r="F117" s="11"/>
      <c r="G117" s="214"/>
      <c r="H117" s="10"/>
      <c r="I117" s="10"/>
      <c r="J117" s="222"/>
      <c r="K117" s="222"/>
      <c r="L117" s="222"/>
      <c r="M117" s="222"/>
      <c r="N117" s="222"/>
      <c r="O117" s="222"/>
      <c r="P117" s="222"/>
    </row>
    <row r="118" spans="1:16" s="73" customFormat="1" ht="20.100000000000001" customHeight="1" x14ac:dyDescent="0.25">
      <c r="A118" s="11"/>
      <c r="B118" s="11"/>
      <c r="C118" s="11"/>
      <c r="D118" s="11"/>
      <c r="E118" s="11"/>
      <c r="F118" s="11"/>
      <c r="G118" s="214"/>
      <c r="H118" s="10"/>
      <c r="I118" s="10"/>
      <c r="J118" s="222"/>
      <c r="K118" s="222"/>
      <c r="L118" s="222"/>
      <c r="M118" s="222"/>
      <c r="N118" s="222"/>
      <c r="O118" s="222"/>
      <c r="P118" s="222"/>
    </row>
    <row r="119" spans="1:16" s="73" customFormat="1" ht="20.100000000000001" customHeight="1" x14ac:dyDescent="0.25">
      <c r="A119" s="11"/>
      <c r="B119" s="11"/>
      <c r="C119" s="11"/>
      <c r="D119" s="11"/>
      <c r="E119" s="11"/>
      <c r="F119" s="11"/>
      <c r="G119" s="214"/>
      <c r="H119" s="10"/>
      <c r="I119" s="10"/>
      <c r="J119" s="222"/>
      <c r="K119" s="222"/>
      <c r="L119" s="222"/>
      <c r="M119" s="222"/>
      <c r="N119" s="222"/>
      <c r="O119" s="222"/>
      <c r="P119" s="222"/>
    </row>
    <row r="120" spans="1:16" s="73" customFormat="1" ht="20.100000000000001" customHeight="1" x14ac:dyDescent="0.25">
      <c r="A120" s="11"/>
      <c r="B120" s="11"/>
      <c r="C120" s="11"/>
      <c r="D120" s="11"/>
      <c r="E120" s="11"/>
      <c r="F120" s="11"/>
      <c r="G120" s="214"/>
      <c r="H120" s="10"/>
      <c r="I120" s="10"/>
      <c r="J120" s="222"/>
      <c r="K120" s="222"/>
      <c r="L120" s="222"/>
      <c r="M120" s="222"/>
      <c r="N120" s="222"/>
      <c r="O120" s="222"/>
      <c r="P120" s="222"/>
    </row>
    <row r="121" spans="1:16" s="73" customFormat="1" ht="20.100000000000001" customHeight="1" x14ac:dyDescent="0.25">
      <c r="A121" s="11"/>
      <c r="B121" s="11"/>
      <c r="C121" s="11"/>
      <c r="D121" s="11"/>
      <c r="E121" s="11"/>
      <c r="F121" s="11"/>
      <c r="G121" s="214"/>
      <c r="H121" s="10"/>
      <c r="I121" s="10"/>
      <c r="J121" s="222"/>
      <c r="K121" s="222"/>
      <c r="L121" s="222"/>
      <c r="M121" s="222"/>
      <c r="N121" s="222"/>
      <c r="O121" s="222"/>
      <c r="P121" s="222"/>
    </row>
    <row r="122" spans="1:16" s="73" customFormat="1" ht="20.100000000000001" customHeight="1" x14ac:dyDescent="0.25">
      <c r="A122" s="11"/>
      <c r="B122" s="11"/>
      <c r="C122" s="11"/>
      <c r="D122" s="11"/>
      <c r="E122" s="11"/>
      <c r="F122" s="11"/>
      <c r="G122" s="214"/>
      <c r="H122" s="10"/>
      <c r="I122" s="10"/>
      <c r="J122" s="222"/>
      <c r="K122" s="222"/>
      <c r="L122" s="222"/>
      <c r="M122" s="222"/>
      <c r="N122" s="222"/>
      <c r="O122" s="222"/>
      <c r="P122" s="222"/>
    </row>
    <row r="123" spans="1:16" s="73" customFormat="1" ht="20.100000000000001" customHeight="1" x14ac:dyDescent="0.25">
      <c r="A123" s="11"/>
      <c r="B123" s="11"/>
      <c r="C123" s="11"/>
      <c r="D123" s="11"/>
      <c r="E123" s="11"/>
      <c r="F123" s="11"/>
      <c r="G123" s="214"/>
      <c r="H123" s="10"/>
      <c r="I123" s="10"/>
      <c r="J123" s="222"/>
      <c r="K123" s="222"/>
      <c r="L123" s="222"/>
      <c r="M123" s="222"/>
      <c r="N123" s="222"/>
      <c r="O123" s="222"/>
      <c r="P123" s="222"/>
    </row>
    <row r="124" spans="1:16" s="73" customFormat="1" ht="20.100000000000001" customHeight="1" x14ac:dyDescent="0.25">
      <c r="A124" s="11"/>
      <c r="B124" s="11"/>
      <c r="C124" s="11"/>
      <c r="D124" s="11"/>
      <c r="E124" s="11"/>
      <c r="F124" s="11"/>
      <c r="G124" s="214"/>
      <c r="H124" s="10"/>
      <c r="I124" s="10"/>
      <c r="J124" s="222"/>
      <c r="K124" s="222"/>
      <c r="L124" s="222"/>
      <c r="M124" s="222"/>
      <c r="N124" s="222"/>
      <c r="O124" s="222"/>
      <c r="P124" s="222"/>
    </row>
    <row r="125" spans="1:16" s="73" customFormat="1" ht="20.100000000000001" customHeight="1" x14ac:dyDescent="0.25">
      <c r="A125" s="11"/>
      <c r="B125" s="11"/>
      <c r="C125" s="11"/>
      <c r="D125" s="11"/>
      <c r="E125" s="11"/>
      <c r="F125" s="11"/>
      <c r="G125" s="214"/>
      <c r="H125" s="10"/>
      <c r="I125" s="10"/>
      <c r="J125" s="222"/>
      <c r="K125" s="222"/>
      <c r="L125" s="222"/>
      <c r="M125" s="222"/>
      <c r="N125" s="222"/>
      <c r="O125" s="222"/>
      <c r="P125" s="222"/>
    </row>
    <row r="126" spans="1:16" s="73" customFormat="1" ht="20.100000000000001" customHeight="1" x14ac:dyDescent="0.25">
      <c r="A126" s="10"/>
      <c r="B126" s="11"/>
      <c r="C126" s="11"/>
      <c r="D126" s="11"/>
      <c r="E126" s="11"/>
      <c r="F126" s="11"/>
      <c r="G126" s="214"/>
      <c r="H126" s="10"/>
      <c r="I126" s="10"/>
      <c r="J126" s="222"/>
      <c r="K126" s="222"/>
      <c r="L126" s="222"/>
      <c r="M126" s="222"/>
      <c r="N126" s="222"/>
      <c r="O126" s="222"/>
      <c r="P126" s="222"/>
    </row>
    <row r="127" spans="1:16" s="73" customFormat="1" ht="20.100000000000001" customHeight="1" x14ac:dyDescent="0.25">
      <c r="A127" s="10"/>
      <c r="B127" s="11"/>
      <c r="C127" s="11"/>
      <c r="D127" s="11"/>
      <c r="E127" s="11"/>
      <c r="F127" s="11"/>
      <c r="G127" s="214"/>
      <c r="H127" s="10"/>
      <c r="I127" s="10"/>
      <c r="J127" s="222"/>
      <c r="K127" s="222"/>
      <c r="L127" s="222"/>
      <c r="M127" s="222"/>
      <c r="N127" s="222"/>
      <c r="O127" s="222"/>
      <c r="P127" s="222"/>
    </row>
    <row r="128" spans="1:16" s="73" customFormat="1" ht="20.100000000000001" customHeight="1" x14ac:dyDescent="0.25">
      <c r="A128" s="93" t="s">
        <v>2</v>
      </c>
      <c r="B128" s="11"/>
      <c r="C128" s="11"/>
      <c r="D128" s="93" t="s">
        <v>5</v>
      </c>
      <c r="E128" s="93" t="s">
        <v>11</v>
      </c>
      <c r="F128" s="11"/>
      <c r="H128" s="11"/>
      <c r="I128" s="11"/>
      <c r="M128" s="222"/>
      <c r="N128" s="222"/>
      <c r="O128" s="222"/>
      <c r="P128" s="222"/>
    </row>
    <row r="129" spans="1:16" s="73" customFormat="1" ht="20.100000000000001" customHeight="1" x14ac:dyDescent="0.25">
      <c r="A129" s="71" t="s">
        <v>211</v>
      </c>
      <c r="B129" s="11"/>
      <c r="C129" s="11"/>
      <c r="D129" s="93" t="s">
        <v>23</v>
      </c>
      <c r="E129" s="93" t="s">
        <v>24</v>
      </c>
      <c r="F129" s="11"/>
      <c r="G129" s="92" t="s">
        <v>160</v>
      </c>
      <c r="H129" s="11"/>
      <c r="I129" s="11"/>
      <c r="M129" s="222"/>
      <c r="N129" s="222"/>
      <c r="O129" s="222"/>
      <c r="P129" s="222"/>
    </row>
    <row r="130" spans="1:16" s="73" customFormat="1" ht="20.100000000000001" customHeight="1" x14ac:dyDescent="0.25">
      <c r="A130" s="71" t="s">
        <v>288</v>
      </c>
      <c r="B130" s="11"/>
      <c r="C130" s="11"/>
      <c r="D130" s="93" t="s">
        <v>25</v>
      </c>
      <c r="E130" s="93" t="s">
        <v>26</v>
      </c>
      <c r="F130" s="11"/>
      <c r="G130" s="92" t="s">
        <v>161</v>
      </c>
      <c r="H130" s="11"/>
      <c r="I130" s="11"/>
      <c r="M130" s="222"/>
      <c r="N130" s="222"/>
      <c r="O130" s="222"/>
      <c r="P130" s="222"/>
    </row>
    <row r="131" spans="1:16" s="73" customFormat="1" ht="20.100000000000001" customHeight="1" x14ac:dyDescent="0.25">
      <c r="A131" s="71" t="s">
        <v>282</v>
      </c>
      <c r="B131" s="11"/>
      <c r="C131" s="11"/>
      <c r="D131" s="11"/>
      <c r="E131" s="93" t="s">
        <v>27</v>
      </c>
      <c r="F131" s="11"/>
      <c r="G131" s="92" t="s">
        <v>162</v>
      </c>
      <c r="H131" s="11"/>
      <c r="I131" s="11"/>
      <c r="M131" s="222"/>
      <c r="N131" s="222"/>
      <c r="O131" s="222"/>
      <c r="P131" s="222"/>
    </row>
    <row r="132" spans="1:16" s="73" customFormat="1" ht="20.100000000000001" customHeight="1" x14ac:dyDescent="0.25">
      <c r="A132" s="71" t="s">
        <v>212</v>
      </c>
      <c r="B132" s="11"/>
      <c r="C132" s="11"/>
      <c r="D132" s="11"/>
      <c r="E132" s="93" t="s">
        <v>28</v>
      </c>
      <c r="F132" s="11"/>
      <c r="G132" s="92" t="s">
        <v>163</v>
      </c>
      <c r="H132" s="11"/>
      <c r="I132" s="11"/>
      <c r="M132" s="222"/>
      <c r="N132" s="222"/>
      <c r="O132" s="222"/>
      <c r="P132" s="222"/>
    </row>
    <row r="133" spans="1:16" s="73" customFormat="1" ht="20.100000000000001" customHeight="1" x14ac:dyDescent="0.25">
      <c r="A133" s="71" t="s">
        <v>277</v>
      </c>
      <c r="B133" s="11"/>
      <c r="C133" s="11"/>
      <c r="D133" s="11" t="s">
        <v>0</v>
      </c>
      <c r="E133" s="93" t="s">
        <v>29</v>
      </c>
      <c r="F133" s="11"/>
      <c r="G133" s="92" t="s">
        <v>164</v>
      </c>
      <c r="H133" s="11"/>
      <c r="I133" s="11"/>
      <c r="M133" s="222"/>
      <c r="N133" s="222"/>
      <c r="O133" s="222"/>
      <c r="P133" s="222"/>
    </row>
    <row r="134" spans="1:16" s="73" customFormat="1" ht="20.100000000000001" customHeight="1" x14ac:dyDescent="0.25">
      <c r="A134" s="71" t="s">
        <v>213</v>
      </c>
      <c r="B134" s="11"/>
      <c r="C134" s="11"/>
      <c r="D134" s="11" t="s">
        <v>30</v>
      </c>
      <c r="E134" s="93" t="s">
        <v>31</v>
      </c>
      <c r="F134" s="11"/>
      <c r="G134" s="92" t="s">
        <v>165</v>
      </c>
      <c r="H134" s="11"/>
      <c r="I134" s="11"/>
      <c r="M134" s="222"/>
      <c r="N134" s="222"/>
      <c r="O134" s="222"/>
      <c r="P134" s="222"/>
    </row>
    <row r="135" spans="1:16" s="73" customFormat="1" ht="20.100000000000001" customHeight="1" x14ac:dyDescent="0.25">
      <c r="A135" s="71" t="s">
        <v>214</v>
      </c>
      <c r="B135" s="11"/>
      <c r="C135" s="11"/>
      <c r="D135" s="11" t="s">
        <v>32</v>
      </c>
      <c r="E135" s="93" t="s">
        <v>33</v>
      </c>
      <c r="F135" s="11"/>
      <c r="G135" s="92" t="s">
        <v>166</v>
      </c>
      <c r="H135" s="11"/>
      <c r="I135" s="11"/>
      <c r="M135" s="222"/>
      <c r="N135" s="222"/>
      <c r="O135" s="222"/>
      <c r="P135" s="222"/>
    </row>
    <row r="136" spans="1:16" s="73" customFormat="1" ht="20.100000000000001" customHeight="1" x14ac:dyDescent="0.25">
      <c r="A136" s="71" t="s">
        <v>215</v>
      </c>
      <c r="B136" s="11"/>
      <c r="C136" s="11"/>
      <c r="D136" s="11" t="s">
        <v>34</v>
      </c>
      <c r="E136" s="93" t="s">
        <v>35</v>
      </c>
      <c r="F136" s="11"/>
      <c r="G136" s="92" t="s">
        <v>167</v>
      </c>
      <c r="H136" s="11"/>
      <c r="I136" s="11"/>
      <c r="M136" s="222"/>
      <c r="N136" s="222"/>
      <c r="O136" s="222"/>
      <c r="P136" s="222"/>
    </row>
    <row r="137" spans="1:16" s="73" customFormat="1" ht="20.100000000000001" customHeight="1" x14ac:dyDescent="0.25">
      <c r="A137" s="71" t="s">
        <v>278</v>
      </c>
      <c r="B137" s="11"/>
      <c r="C137" s="11"/>
      <c r="D137" s="11"/>
      <c r="E137" s="93" t="s">
        <v>36</v>
      </c>
      <c r="F137" s="11"/>
      <c r="G137" s="92" t="s">
        <v>168</v>
      </c>
      <c r="H137" s="11"/>
      <c r="I137" s="11"/>
      <c r="M137" s="222"/>
      <c r="N137" s="222"/>
      <c r="O137" s="222"/>
      <c r="P137" s="222"/>
    </row>
    <row r="138" spans="1:16" s="73" customFormat="1" ht="20.100000000000001" customHeight="1" x14ac:dyDescent="0.25">
      <c r="A138" s="71" t="s">
        <v>216</v>
      </c>
      <c r="B138" s="11"/>
      <c r="C138" s="11"/>
      <c r="D138" s="11" t="s">
        <v>5</v>
      </c>
      <c r="E138" s="93" t="s">
        <v>37</v>
      </c>
      <c r="F138" s="11"/>
      <c r="G138" s="92" t="s">
        <v>169</v>
      </c>
      <c r="H138" s="11"/>
      <c r="I138" s="11"/>
      <c r="M138" s="222"/>
      <c r="N138" s="222"/>
      <c r="O138" s="222"/>
      <c r="P138" s="222"/>
    </row>
    <row r="139" spans="1:16" s="73" customFormat="1" ht="20.100000000000001" customHeight="1" x14ac:dyDescent="0.25">
      <c r="A139" s="71" t="s">
        <v>217</v>
      </c>
      <c r="B139" s="11"/>
      <c r="C139" s="11"/>
      <c r="D139" s="11" t="s">
        <v>38</v>
      </c>
      <c r="E139" s="93" t="s">
        <v>39</v>
      </c>
      <c r="F139" s="11"/>
      <c r="G139" s="92" t="s">
        <v>170</v>
      </c>
      <c r="H139" s="11"/>
      <c r="I139" s="92"/>
      <c r="J139" s="11"/>
      <c r="K139" s="11" t="str">
        <f>IF(B20=G139,1,"")</f>
        <v/>
      </c>
      <c r="M139" s="222"/>
      <c r="N139" s="222"/>
      <c r="O139" s="222"/>
      <c r="P139" s="222"/>
    </row>
    <row r="140" spans="1:16" s="11" customFormat="1" ht="20.100000000000001" customHeight="1" x14ac:dyDescent="0.2">
      <c r="A140" s="71" t="s">
        <v>275</v>
      </c>
      <c r="D140" s="11" t="s">
        <v>40</v>
      </c>
      <c r="E140" s="93" t="s">
        <v>41</v>
      </c>
      <c r="G140" s="92" t="s">
        <v>171</v>
      </c>
      <c r="I140" s="92"/>
      <c r="K140" s="11" t="str">
        <f>IF(B20=G140,1,"")</f>
        <v/>
      </c>
      <c r="M140" s="10"/>
      <c r="N140" s="10"/>
      <c r="O140" s="10"/>
      <c r="P140" s="10"/>
    </row>
    <row r="141" spans="1:16" s="11" customFormat="1" ht="20.100000000000001" customHeight="1" x14ac:dyDescent="0.2">
      <c r="A141" s="71" t="s">
        <v>218</v>
      </c>
      <c r="E141" s="93" t="s">
        <v>42</v>
      </c>
      <c r="G141" s="92" t="s">
        <v>172</v>
      </c>
      <c r="I141" s="92"/>
      <c r="K141" s="11" t="str">
        <f>IF(B20=G141,1,"")</f>
        <v/>
      </c>
      <c r="M141" s="10"/>
      <c r="N141" s="10"/>
      <c r="O141" s="10"/>
      <c r="P141" s="10"/>
    </row>
    <row r="142" spans="1:16" s="11" customFormat="1" ht="20.100000000000001" customHeight="1" x14ac:dyDescent="0.2">
      <c r="A142" s="71" t="s">
        <v>219</v>
      </c>
      <c r="D142" s="11" t="s">
        <v>0</v>
      </c>
      <c r="E142" s="93" t="s">
        <v>43</v>
      </c>
      <c r="G142" s="92" t="s">
        <v>173</v>
      </c>
      <c r="I142" s="92"/>
      <c r="K142" s="11" t="str">
        <f>IF(B20=G142,1,"")</f>
        <v/>
      </c>
      <c r="M142" s="10"/>
      <c r="N142" s="10"/>
      <c r="O142" s="10"/>
      <c r="P142" s="10"/>
    </row>
    <row r="143" spans="1:16" s="11" customFormat="1" ht="20.100000000000001" customHeight="1" x14ac:dyDescent="0.2">
      <c r="A143" s="71" t="s">
        <v>281</v>
      </c>
      <c r="D143" s="92" t="s">
        <v>44</v>
      </c>
      <c r="E143" s="93" t="s">
        <v>45</v>
      </c>
      <c r="G143" s="92" t="s">
        <v>174</v>
      </c>
      <c r="I143" s="92"/>
      <c r="K143" s="11" t="str">
        <f>IF(B20=G143,1,"")</f>
        <v/>
      </c>
      <c r="M143" s="10"/>
      <c r="N143" s="10"/>
      <c r="O143" s="10"/>
      <c r="P143" s="10"/>
    </row>
    <row r="144" spans="1:16" s="11" customFormat="1" ht="20.100000000000001" customHeight="1" x14ac:dyDescent="0.2">
      <c r="A144" s="71" t="s">
        <v>220</v>
      </c>
      <c r="D144" s="92" t="s">
        <v>46</v>
      </c>
      <c r="E144" s="93" t="s">
        <v>47</v>
      </c>
      <c r="G144" s="92" t="s">
        <v>175</v>
      </c>
      <c r="I144" s="92"/>
      <c r="K144" s="11" t="str">
        <f>IF(B20=G144,1,"")</f>
        <v/>
      </c>
      <c r="M144" s="10"/>
      <c r="N144" s="10"/>
      <c r="O144" s="10"/>
      <c r="P144" s="10"/>
    </row>
    <row r="145" spans="1:16" s="11" customFormat="1" ht="20.100000000000001" customHeight="1" x14ac:dyDescent="0.2">
      <c r="A145" s="71" t="s">
        <v>221</v>
      </c>
      <c r="D145" s="92" t="s">
        <v>48</v>
      </c>
      <c r="E145" s="93" t="s">
        <v>49</v>
      </c>
      <c r="G145" s="92" t="s">
        <v>176</v>
      </c>
      <c r="I145" s="92"/>
      <c r="K145" s="11" t="str">
        <f>IF(B20=G145,1,"")</f>
        <v/>
      </c>
      <c r="M145" s="10"/>
      <c r="N145" s="10"/>
      <c r="O145" s="10"/>
      <c r="P145" s="10"/>
    </row>
    <row r="146" spans="1:16" s="11" customFormat="1" ht="20.100000000000001" customHeight="1" x14ac:dyDescent="0.2">
      <c r="A146" s="71" t="s">
        <v>222</v>
      </c>
      <c r="D146" s="92" t="s">
        <v>50</v>
      </c>
      <c r="E146" s="93" t="s">
        <v>51</v>
      </c>
      <c r="G146" s="92" t="s">
        <v>177</v>
      </c>
      <c r="I146" s="92"/>
      <c r="K146" s="11" t="str">
        <f>IF(B20=G146,1,"")</f>
        <v/>
      </c>
      <c r="M146" s="10"/>
      <c r="N146" s="10"/>
      <c r="O146" s="10"/>
      <c r="P146" s="10"/>
    </row>
    <row r="147" spans="1:16" s="11" customFormat="1" ht="20.100000000000001" customHeight="1" x14ac:dyDescent="0.2">
      <c r="A147" s="71" t="s">
        <v>223</v>
      </c>
      <c r="D147" s="92"/>
      <c r="E147" s="93" t="s">
        <v>52</v>
      </c>
      <c r="G147" s="92" t="s">
        <v>178</v>
      </c>
      <c r="I147" s="92"/>
      <c r="K147" s="11" t="str">
        <f>IF(B20=G147,1,"")</f>
        <v/>
      </c>
      <c r="M147" s="10"/>
      <c r="N147" s="10"/>
      <c r="O147" s="10"/>
      <c r="P147" s="10"/>
    </row>
    <row r="148" spans="1:16" s="11" customFormat="1" ht="20.100000000000001" customHeight="1" x14ac:dyDescent="0.2">
      <c r="A148" s="71" t="s">
        <v>224</v>
      </c>
      <c r="D148" s="92"/>
      <c r="E148" s="93" t="s">
        <v>53</v>
      </c>
      <c r="G148" s="92" t="s">
        <v>179</v>
      </c>
      <c r="I148" s="92"/>
      <c r="K148" s="11" t="str">
        <f>IF(B20=G148,1,"")</f>
        <v/>
      </c>
      <c r="M148" s="10"/>
      <c r="N148" s="10"/>
      <c r="O148" s="10"/>
      <c r="P148" s="10"/>
    </row>
    <row r="149" spans="1:16" s="11" customFormat="1" ht="20.100000000000001" customHeight="1" x14ac:dyDescent="0.2">
      <c r="A149" s="71" t="s">
        <v>283</v>
      </c>
      <c r="E149" s="93" t="s">
        <v>54</v>
      </c>
      <c r="G149" s="92" t="s">
        <v>180</v>
      </c>
      <c r="K149" s="11">
        <f>SUM(K139:K148)</f>
        <v>0</v>
      </c>
      <c r="M149" s="10"/>
      <c r="N149" s="10"/>
      <c r="O149" s="10"/>
      <c r="P149" s="10"/>
    </row>
    <row r="150" spans="1:16" s="11" customFormat="1" ht="20.100000000000001" customHeight="1" x14ac:dyDescent="0.2">
      <c r="A150" s="71" t="s">
        <v>290</v>
      </c>
      <c r="D150" s="11" t="s">
        <v>5</v>
      </c>
      <c r="E150" s="93" t="s">
        <v>55</v>
      </c>
      <c r="G150" s="92" t="s">
        <v>181</v>
      </c>
      <c r="M150" s="10"/>
      <c r="N150" s="10"/>
      <c r="O150" s="10"/>
      <c r="P150" s="10"/>
    </row>
    <row r="151" spans="1:16" s="11" customFormat="1" ht="20.100000000000001" customHeight="1" x14ac:dyDescent="0.2">
      <c r="A151" s="71" t="s">
        <v>279</v>
      </c>
      <c r="D151" s="11" t="s">
        <v>56</v>
      </c>
      <c r="E151" s="93" t="s">
        <v>57</v>
      </c>
      <c r="G151" s="92" t="s">
        <v>182</v>
      </c>
      <c r="M151" s="10"/>
      <c r="N151" s="10"/>
      <c r="O151" s="10"/>
      <c r="P151" s="10"/>
    </row>
    <row r="152" spans="1:16" s="11" customFormat="1" ht="20.100000000000001" customHeight="1" x14ac:dyDescent="0.2">
      <c r="A152" s="71" t="s">
        <v>225</v>
      </c>
      <c r="D152" s="11" t="s">
        <v>40</v>
      </c>
      <c r="E152" s="93" t="s">
        <v>58</v>
      </c>
      <c r="G152" s="92" t="s">
        <v>183</v>
      </c>
      <c r="M152" s="10"/>
      <c r="N152" s="10"/>
      <c r="O152" s="10"/>
      <c r="P152" s="10"/>
    </row>
    <row r="153" spans="1:16" s="11" customFormat="1" ht="20.100000000000001" customHeight="1" x14ac:dyDescent="0.2">
      <c r="A153" s="71" t="s">
        <v>280</v>
      </c>
      <c r="E153" s="93" t="s">
        <v>59</v>
      </c>
      <c r="G153" s="92" t="s">
        <v>184</v>
      </c>
      <c r="M153" s="10"/>
      <c r="N153" s="10"/>
      <c r="O153" s="10"/>
      <c r="P153" s="10"/>
    </row>
    <row r="154" spans="1:16" s="11" customFormat="1" ht="20.100000000000001" customHeight="1" x14ac:dyDescent="0.2">
      <c r="A154" s="71" t="s">
        <v>226</v>
      </c>
      <c r="E154" s="93" t="s">
        <v>60</v>
      </c>
      <c r="G154" s="92" t="s">
        <v>185</v>
      </c>
      <c r="M154" s="10"/>
      <c r="N154" s="10"/>
      <c r="O154" s="10"/>
      <c r="P154" s="10"/>
    </row>
    <row r="155" spans="1:16" s="11" customFormat="1" ht="20.100000000000001" customHeight="1" x14ac:dyDescent="0.2">
      <c r="A155" s="71" t="s">
        <v>287</v>
      </c>
      <c r="D155" s="11" t="s">
        <v>0</v>
      </c>
      <c r="E155" s="93" t="s">
        <v>61</v>
      </c>
      <c r="G155" s="92" t="s">
        <v>186</v>
      </c>
      <c r="M155" s="10"/>
      <c r="N155" s="10"/>
      <c r="O155" s="10"/>
      <c r="P155" s="10"/>
    </row>
    <row r="156" spans="1:16" s="11" customFormat="1" ht="20.100000000000001" customHeight="1" x14ac:dyDescent="0.2">
      <c r="A156" s="71" t="s">
        <v>227</v>
      </c>
      <c r="D156" s="11" t="s">
        <v>62</v>
      </c>
      <c r="E156" s="93" t="s">
        <v>63</v>
      </c>
      <c r="G156" s="92" t="s">
        <v>187</v>
      </c>
      <c r="M156" s="10"/>
      <c r="N156" s="10"/>
      <c r="O156" s="10"/>
      <c r="P156" s="10"/>
    </row>
    <row r="157" spans="1:16" s="11" customFormat="1" ht="20.100000000000001" customHeight="1" x14ac:dyDescent="0.2">
      <c r="A157" s="71" t="s">
        <v>228</v>
      </c>
      <c r="D157" s="11" t="s">
        <v>64</v>
      </c>
      <c r="E157" s="93" t="s">
        <v>65</v>
      </c>
      <c r="G157" s="92" t="s">
        <v>188</v>
      </c>
      <c r="M157" s="10"/>
      <c r="N157" s="10"/>
      <c r="O157" s="10"/>
      <c r="P157" s="10"/>
    </row>
    <row r="158" spans="1:16" s="11" customFormat="1" ht="20.100000000000001" customHeight="1" x14ac:dyDescent="0.2">
      <c r="A158" s="71" t="s">
        <v>229</v>
      </c>
      <c r="D158" s="11" t="s">
        <v>66</v>
      </c>
      <c r="E158" s="93" t="s">
        <v>67</v>
      </c>
      <c r="G158" s="92" t="s">
        <v>189</v>
      </c>
      <c r="M158" s="10"/>
      <c r="N158" s="10"/>
      <c r="O158" s="10"/>
      <c r="P158" s="10"/>
    </row>
    <row r="159" spans="1:16" s="11" customFormat="1" ht="20.100000000000001" customHeight="1" x14ac:dyDescent="0.2">
      <c r="A159" s="71" t="s">
        <v>230</v>
      </c>
      <c r="D159" s="11" t="s">
        <v>68</v>
      </c>
      <c r="E159" s="93" t="s">
        <v>69</v>
      </c>
      <c r="M159" s="10"/>
      <c r="N159" s="10"/>
      <c r="O159" s="10"/>
      <c r="P159" s="10"/>
    </row>
    <row r="160" spans="1:16" s="11" customFormat="1" ht="20.100000000000001" customHeight="1" x14ac:dyDescent="0.2">
      <c r="A160" s="71" t="s">
        <v>231</v>
      </c>
      <c r="D160" s="11" t="s">
        <v>70</v>
      </c>
      <c r="E160" s="93" t="s">
        <v>71</v>
      </c>
      <c r="M160" s="10"/>
      <c r="N160" s="10"/>
      <c r="O160" s="10"/>
      <c r="P160" s="10"/>
    </row>
    <row r="161" spans="1:16" s="11" customFormat="1" ht="20.100000000000001" customHeight="1" x14ac:dyDescent="0.2">
      <c r="A161" s="71" t="s">
        <v>232</v>
      </c>
      <c r="D161" s="11" t="s">
        <v>72</v>
      </c>
      <c r="E161" s="93" t="s">
        <v>73</v>
      </c>
      <c r="M161" s="10"/>
      <c r="N161" s="10"/>
      <c r="O161" s="10"/>
      <c r="P161" s="10"/>
    </row>
    <row r="162" spans="1:16" s="11" customFormat="1" ht="20.100000000000001" customHeight="1" x14ac:dyDescent="0.2">
      <c r="A162" s="71" t="s">
        <v>233</v>
      </c>
      <c r="D162" s="11" t="s">
        <v>74</v>
      </c>
      <c r="E162" s="93" t="s">
        <v>75</v>
      </c>
      <c r="M162" s="10"/>
      <c r="N162" s="10"/>
      <c r="O162" s="10"/>
      <c r="P162" s="10"/>
    </row>
    <row r="163" spans="1:16" s="11" customFormat="1" ht="20.100000000000001" customHeight="1" x14ac:dyDescent="0.2">
      <c r="A163" s="71" t="s">
        <v>289</v>
      </c>
      <c r="D163" s="11" t="s">
        <v>76</v>
      </c>
      <c r="E163" s="93" t="s">
        <v>77</v>
      </c>
      <c r="M163" s="10"/>
      <c r="N163" s="10"/>
      <c r="O163" s="10"/>
      <c r="P163" s="10"/>
    </row>
    <row r="164" spans="1:16" s="11" customFormat="1" ht="20.100000000000001" customHeight="1" x14ac:dyDescent="0.2">
      <c r="A164" s="71" t="s">
        <v>234</v>
      </c>
      <c r="D164" s="11" t="s">
        <v>76</v>
      </c>
      <c r="E164" s="93" t="s">
        <v>78</v>
      </c>
      <c r="M164" s="10"/>
      <c r="N164" s="10"/>
      <c r="O164" s="10"/>
      <c r="P164" s="10"/>
    </row>
    <row r="165" spans="1:16" s="11" customFormat="1" ht="20.100000000000001" customHeight="1" x14ac:dyDescent="0.2">
      <c r="A165" s="71" t="s">
        <v>276</v>
      </c>
      <c r="D165" s="11" t="s">
        <v>79</v>
      </c>
      <c r="E165" s="93" t="s">
        <v>80</v>
      </c>
      <c r="M165" s="10"/>
      <c r="N165" s="10"/>
      <c r="O165" s="10"/>
      <c r="P165" s="10"/>
    </row>
    <row r="166" spans="1:16" s="11" customFormat="1" ht="20.100000000000001" customHeight="1" x14ac:dyDescent="0.2">
      <c r="A166" s="71" t="s">
        <v>235</v>
      </c>
      <c r="D166" s="11" t="s">
        <v>81</v>
      </c>
      <c r="E166" s="93" t="s">
        <v>82</v>
      </c>
      <c r="M166" s="10"/>
      <c r="N166" s="10"/>
      <c r="O166" s="10"/>
      <c r="P166" s="10"/>
    </row>
    <row r="167" spans="1:16" s="11" customFormat="1" ht="20.100000000000001" customHeight="1" x14ac:dyDescent="0.2">
      <c r="A167" s="71" t="s">
        <v>236</v>
      </c>
      <c r="D167" s="11" t="s">
        <v>83</v>
      </c>
      <c r="E167" s="93" t="s">
        <v>84</v>
      </c>
      <c r="M167" s="10"/>
      <c r="N167" s="10"/>
      <c r="O167" s="10"/>
      <c r="P167" s="10"/>
    </row>
    <row r="168" spans="1:16" s="11" customFormat="1" ht="20.100000000000001" customHeight="1" x14ac:dyDescent="0.2">
      <c r="A168" s="71" t="s">
        <v>286</v>
      </c>
      <c r="D168" s="11" t="s">
        <v>85</v>
      </c>
      <c r="E168" s="93" t="s">
        <v>86</v>
      </c>
      <c r="G168" s="92" t="s">
        <v>0</v>
      </c>
      <c r="M168" s="10"/>
      <c r="N168" s="10"/>
      <c r="O168" s="10"/>
      <c r="P168" s="10"/>
    </row>
    <row r="169" spans="1:16" s="11" customFormat="1" ht="20.100000000000001" customHeight="1" x14ac:dyDescent="0.2">
      <c r="A169" s="71" t="s">
        <v>237</v>
      </c>
      <c r="D169" s="11" t="s">
        <v>87</v>
      </c>
      <c r="E169" s="93" t="s">
        <v>88</v>
      </c>
      <c r="G169" s="92" t="s">
        <v>190</v>
      </c>
      <c r="M169" s="10"/>
      <c r="N169" s="10"/>
      <c r="O169" s="10"/>
      <c r="P169" s="10"/>
    </row>
    <row r="170" spans="1:16" s="11" customFormat="1" ht="20.100000000000001" customHeight="1" x14ac:dyDescent="0.2">
      <c r="A170" s="71" t="s">
        <v>238</v>
      </c>
      <c r="D170" s="11" t="s">
        <v>89</v>
      </c>
      <c r="E170" s="93" t="s">
        <v>90</v>
      </c>
      <c r="G170" s="92" t="s">
        <v>191</v>
      </c>
      <c r="M170" s="10"/>
      <c r="N170" s="10"/>
      <c r="O170" s="10"/>
      <c r="P170" s="10"/>
    </row>
    <row r="171" spans="1:16" s="11" customFormat="1" ht="20.100000000000001" customHeight="1" x14ac:dyDescent="0.2">
      <c r="A171" s="71" t="s">
        <v>239</v>
      </c>
      <c r="D171" s="11" t="s">
        <v>91</v>
      </c>
      <c r="E171" s="93" t="s">
        <v>92</v>
      </c>
      <c r="G171" s="92" t="s">
        <v>192</v>
      </c>
      <c r="M171" s="10"/>
      <c r="N171" s="10"/>
      <c r="O171" s="10"/>
      <c r="P171" s="10"/>
    </row>
    <row r="172" spans="1:16" s="11" customFormat="1" ht="20.100000000000001" customHeight="1" x14ac:dyDescent="0.2">
      <c r="A172" s="71" t="s">
        <v>240</v>
      </c>
      <c r="D172" s="11" t="s">
        <v>93</v>
      </c>
      <c r="E172" s="93" t="s">
        <v>94</v>
      </c>
      <c r="G172" s="92" t="s">
        <v>193</v>
      </c>
      <c r="M172" s="10"/>
      <c r="N172" s="10"/>
      <c r="O172" s="10"/>
      <c r="P172" s="10"/>
    </row>
    <row r="173" spans="1:16" s="11" customFormat="1" ht="20.100000000000001" customHeight="1" x14ac:dyDescent="0.2">
      <c r="A173" s="71" t="s">
        <v>241</v>
      </c>
      <c r="D173" s="11" t="s">
        <v>95</v>
      </c>
      <c r="E173" s="93" t="s">
        <v>96</v>
      </c>
      <c r="G173" s="92" t="s">
        <v>194</v>
      </c>
      <c r="M173" s="10"/>
      <c r="N173" s="10"/>
      <c r="O173" s="10"/>
      <c r="P173" s="10"/>
    </row>
    <row r="174" spans="1:16" s="11" customFormat="1" ht="20.100000000000001" customHeight="1" x14ac:dyDescent="0.2">
      <c r="A174" s="71" t="s">
        <v>284</v>
      </c>
      <c r="E174" s="93" t="s">
        <v>97</v>
      </c>
      <c r="G174" s="92" t="s">
        <v>195</v>
      </c>
      <c r="M174" s="10"/>
      <c r="N174" s="10"/>
      <c r="O174" s="10"/>
      <c r="P174" s="10"/>
    </row>
    <row r="175" spans="1:16" s="11" customFormat="1" ht="20.100000000000001" customHeight="1" x14ac:dyDescent="0.2">
      <c r="A175" s="71" t="s">
        <v>242</v>
      </c>
      <c r="E175" s="93" t="s">
        <v>98</v>
      </c>
      <c r="G175" s="92" t="s">
        <v>196</v>
      </c>
      <c r="M175" s="10"/>
      <c r="N175" s="10"/>
      <c r="O175" s="10"/>
      <c r="P175" s="10"/>
    </row>
    <row r="176" spans="1:16" s="11" customFormat="1" ht="20.100000000000001" customHeight="1" x14ac:dyDescent="0.2">
      <c r="A176" s="71" t="s">
        <v>243</v>
      </c>
      <c r="E176" s="93" t="s">
        <v>99</v>
      </c>
      <c r="G176" s="92" t="s">
        <v>197</v>
      </c>
      <c r="M176" s="10"/>
      <c r="N176" s="10"/>
      <c r="O176" s="10"/>
      <c r="P176" s="10"/>
    </row>
    <row r="177" spans="1:16" s="11" customFormat="1" ht="20.100000000000001" customHeight="1" x14ac:dyDescent="0.2">
      <c r="A177" s="71" t="s">
        <v>244</v>
      </c>
      <c r="E177" s="93" t="s">
        <v>100</v>
      </c>
      <c r="G177" s="92" t="s">
        <v>198</v>
      </c>
      <c r="M177" s="10"/>
      <c r="N177" s="10"/>
      <c r="O177" s="10"/>
      <c r="P177" s="10"/>
    </row>
    <row r="178" spans="1:16" s="11" customFormat="1" ht="20.100000000000001" customHeight="1" x14ac:dyDescent="0.2">
      <c r="A178" s="71" t="s">
        <v>291</v>
      </c>
      <c r="E178" s="93" t="s">
        <v>101</v>
      </c>
      <c r="G178" s="92" t="s">
        <v>199</v>
      </c>
      <c r="M178" s="10"/>
      <c r="N178" s="10"/>
      <c r="O178" s="10"/>
      <c r="P178" s="10"/>
    </row>
    <row r="179" spans="1:16" s="11" customFormat="1" ht="20.100000000000001" customHeight="1" x14ac:dyDescent="0.2">
      <c r="A179" s="71" t="s">
        <v>285</v>
      </c>
      <c r="E179" s="93" t="s">
        <v>102</v>
      </c>
      <c r="G179" s="92" t="s">
        <v>292</v>
      </c>
      <c r="M179" s="10"/>
      <c r="N179" s="10"/>
      <c r="O179" s="10"/>
      <c r="P179" s="10"/>
    </row>
    <row r="180" spans="1:16" s="11" customFormat="1" ht="20.100000000000001" customHeight="1" x14ac:dyDescent="0.2">
      <c r="A180" s="71" t="s">
        <v>245</v>
      </c>
      <c r="E180" s="93" t="s">
        <v>103</v>
      </c>
      <c r="G180" s="92" t="s">
        <v>293</v>
      </c>
      <c r="M180" s="10"/>
      <c r="N180" s="10"/>
      <c r="O180" s="10"/>
      <c r="P180" s="10"/>
    </row>
    <row r="181" spans="1:16" s="11" customFormat="1" ht="20.100000000000001" customHeight="1" x14ac:dyDescent="0.2">
      <c r="A181" s="71" t="s">
        <v>246</v>
      </c>
      <c r="E181" s="93" t="s">
        <v>104</v>
      </c>
      <c r="G181" s="92" t="s">
        <v>294</v>
      </c>
      <c r="M181" s="10"/>
      <c r="N181" s="10"/>
      <c r="O181" s="10"/>
      <c r="P181" s="10"/>
    </row>
    <row r="182" spans="1:16" s="11" customFormat="1" ht="20.100000000000001" customHeight="1" x14ac:dyDescent="0.2">
      <c r="A182" s="71" t="s">
        <v>247</v>
      </c>
      <c r="E182" s="93" t="s">
        <v>105</v>
      </c>
      <c r="G182" s="92" t="s">
        <v>295</v>
      </c>
      <c r="M182" s="10"/>
      <c r="N182" s="10"/>
      <c r="O182" s="10"/>
      <c r="P182" s="10"/>
    </row>
    <row r="183" spans="1:16" s="11" customFormat="1" ht="20.100000000000001" customHeight="1" x14ac:dyDescent="0.2">
      <c r="A183" s="71" t="s">
        <v>248</v>
      </c>
      <c r="E183" s="93" t="s">
        <v>106</v>
      </c>
      <c r="G183" s="92" t="s">
        <v>296</v>
      </c>
      <c r="M183" s="10"/>
      <c r="N183" s="10"/>
      <c r="O183" s="10"/>
      <c r="P183" s="10"/>
    </row>
    <row r="184" spans="1:16" s="11" customFormat="1" ht="20.100000000000001" customHeight="1" x14ac:dyDescent="0.2">
      <c r="A184" s="71" t="s">
        <v>249</v>
      </c>
      <c r="E184" s="93" t="s">
        <v>107</v>
      </c>
      <c r="G184" s="92" t="s">
        <v>297</v>
      </c>
      <c r="M184" s="10"/>
      <c r="N184" s="10"/>
      <c r="O184" s="10"/>
      <c r="P184" s="10"/>
    </row>
    <row r="185" spans="1:16" s="11" customFormat="1" ht="20.100000000000001" customHeight="1" x14ac:dyDescent="0.2">
      <c r="A185" s="71" t="s">
        <v>250</v>
      </c>
      <c r="E185" s="93" t="s">
        <v>108</v>
      </c>
      <c r="G185" s="92" t="s">
        <v>298</v>
      </c>
      <c r="M185" s="10"/>
      <c r="N185" s="10"/>
      <c r="O185" s="10"/>
      <c r="P185" s="10"/>
    </row>
    <row r="186" spans="1:16" s="11" customFormat="1" ht="20.100000000000001" customHeight="1" x14ac:dyDescent="0.2">
      <c r="A186" s="71" t="s">
        <v>251</v>
      </c>
      <c r="E186" s="93" t="s">
        <v>109</v>
      </c>
      <c r="G186" s="92" t="s">
        <v>299</v>
      </c>
      <c r="M186" s="10"/>
      <c r="N186" s="10"/>
      <c r="O186" s="10"/>
      <c r="P186" s="10"/>
    </row>
    <row r="187" spans="1:16" s="11" customFormat="1" ht="20.100000000000001" customHeight="1" x14ac:dyDescent="0.2">
      <c r="A187" s="71" t="s">
        <v>252</v>
      </c>
      <c r="E187" s="93" t="s">
        <v>110</v>
      </c>
      <c r="G187" s="92" t="s">
        <v>300</v>
      </c>
      <c r="M187" s="10"/>
      <c r="N187" s="10"/>
      <c r="O187" s="10"/>
      <c r="P187" s="10"/>
    </row>
    <row r="188" spans="1:16" s="11" customFormat="1" ht="20.100000000000001" customHeight="1" x14ac:dyDescent="0.2">
      <c r="A188" s="71" t="s">
        <v>253</v>
      </c>
      <c r="E188" s="93" t="s">
        <v>111</v>
      </c>
      <c r="G188" s="92" t="s">
        <v>301</v>
      </c>
      <c r="M188" s="10"/>
      <c r="N188" s="10"/>
      <c r="O188" s="10"/>
      <c r="P188" s="10"/>
    </row>
    <row r="189" spans="1:16" s="11" customFormat="1" ht="20.100000000000001" customHeight="1" x14ac:dyDescent="0.2">
      <c r="A189" s="71" t="s">
        <v>254</v>
      </c>
      <c r="E189" s="93" t="s">
        <v>112</v>
      </c>
      <c r="G189" s="92"/>
      <c r="M189" s="10"/>
      <c r="N189" s="10"/>
      <c r="O189" s="10"/>
      <c r="P189" s="10"/>
    </row>
    <row r="190" spans="1:16" s="11" customFormat="1" ht="20.100000000000001" customHeight="1" x14ac:dyDescent="0.2">
      <c r="A190" s="71" t="s">
        <v>255</v>
      </c>
      <c r="E190" s="93" t="s">
        <v>113</v>
      </c>
      <c r="G190" s="92"/>
      <c r="M190" s="10"/>
      <c r="N190" s="10"/>
      <c r="O190" s="10"/>
      <c r="P190" s="10"/>
    </row>
    <row r="191" spans="1:16" s="11" customFormat="1" ht="20.100000000000001" customHeight="1" x14ac:dyDescent="0.2">
      <c r="A191" s="71" t="s">
        <v>256</v>
      </c>
      <c r="E191" s="93" t="s">
        <v>114</v>
      </c>
      <c r="G191" s="92"/>
      <c r="M191" s="10"/>
      <c r="N191" s="10"/>
      <c r="O191" s="10"/>
      <c r="P191" s="10"/>
    </row>
    <row r="192" spans="1:16" s="11" customFormat="1" ht="20.100000000000001" customHeight="1" x14ac:dyDescent="0.2">
      <c r="A192" s="71" t="s">
        <v>257</v>
      </c>
      <c r="E192" s="93" t="s">
        <v>115</v>
      </c>
      <c r="G192" s="92"/>
      <c r="M192" s="10"/>
      <c r="N192" s="10"/>
      <c r="O192" s="10"/>
      <c r="P192" s="10"/>
    </row>
    <row r="193" spans="1:16" s="11" customFormat="1" ht="20.100000000000001" customHeight="1" x14ac:dyDescent="0.2">
      <c r="A193" s="71" t="s">
        <v>258</v>
      </c>
      <c r="E193" s="93" t="s">
        <v>116</v>
      </c>
      <c r="G193" s="92"/>
      <c r="M193" s="10"/>
      <c r="N193" s="10"/>
      <c r="O193" s="10"/>
      <c r="P193" s="10"/>
    </row>
    <row r="194" spans="1:16" s="11" customFormat="1" ht="20.100000000000001" customHeight="1" x14ac:dyDescent="0.2">
      <c r="A194" s="71" t="s">
        <v>259</v>
      </c>
      <c r="E194" s="93" t="s">
        <v>117</v>
      </c>
      <c r="G194" s="92"/>
      <c r="M194" s="10"/>
      <c r="N194" s="10"/>
      <c r="O194" s="10"/>
      <c r="P194" s="10"/>
    </row>
    <row r="195" spans="1:16" s="11" customFormat="1" ht="20.100000000000001" customHeight="1" x14ac:dyDescent="0.2">
      <c r="A195" s="71" t="s">
        <v>260</v>
      </c>
      <c r="E195" s="93" t="s">
        <v>118</v>
      </c>
      <c r="G195" s="92"/>
      <c r="I195" s="11" t="str">
        <f>IF(B20=G179,1,"")</f>
        <v/>
      </c>
      <c r="M195" s="10"/>
      <c r="N195" s="10"/>
      <c r="O195" s="10"/>
      <c r="P195" s="10"/>
    </row>
    <row r="196" spans="1:16" s="11" customFormat="1" ht="20.100000000000001" customHeight="1" x14ac:dyDescent="0.2">
      <c r="A196" s="71" t="s">
        <v>261</v>
      </c>
      <c r="E196" s="93" t="s">
        <v>119</v>
      </c>
      <c r="G196" s="92"/>
      <c r="I196" s="11" t="str">
        <f>IF(B20=G188,1,"")</f>
        <v/>
      </c>
      <c r="M196" s="10"/>
      <c r="N196" s="10"/>
      <c r="O196" s="10"/>
      <c r="P196" s="10"/>
    </row>
    <row r="197" spans="1:16" s="11" customFormat="1" ht="20.100000000000001" customHeight="1" x14ac:dyDescent="0.2">
      <c r="A197" s="71" t="s">
        <v>262</v>
      </c>
      <c r="E197" s="93" t="s">
        <v>120</v>
      </c>
      <c r="G197" s="92"/>
      <c r="I197" s="11" t="str">
        <f>IF(B20=G180,1,"")</f>
        <v/>
      </c>
      <c r="M197" s="10"/>
      <c r="N197" s="10"/>
      <c r="O197" s="10"/>
      <c r="P197" s="10"/>
    </row>
    <row r="198" spans="1:16" s="11" customFormat="1" ht="20.100000000000001" customHeight="1" x14ac:dyDescent="0.2">
      <c r="A198" s="71" t="s">
        <v>263</v>
      </c>
      <c r="E198" s="93" t="s">
        <v>121</v>
      </c>
      <c r="G198" s="92"/>
      <c r="I198" s="11" t="str">
        <f>IF(B20=G181,1,"")</f>
        <v/>
      </c>
      <c r="M198" s="10"/>
      <c r="N198" s="10"/>
      <c r="O198" s="10"/>
      <c r="P198" s="10"/>
    </row>
    <row r="199" spans="1:16" s="11" customFormat="1" ht="20.100000000000001" customHeight="1" x14ac:dyDescent="0.2">
      <c r="A199" s="71" t="s">
        <v>264</v>
      </c>
      <c r="E199" s="93" t="s">
        <v>122</v>
      </c>
      <c r="I199" s="11" t="str">
        <f>IF(B20=G182,1,"")</f>
        <v/>
      </c>
      <c r="M199" s="10"/>
      <c r="N199" s="10"/>
      <c r="O199" s="10"/>
      <c r="P199" s="10"/>
    </row>
    <row r="200" spans="1:16" s="11" customFormat="1" ht="20.100000000000001" customHeight="1" x14ac:dyDescent="0.2">
      <c r="A200" s="71" t="s">
        <v>265</v>
      </c>
      <c r="E200" s="93" t="s">
        <v>123</v>
      </c>
      <c r="G200" s="11" t="s">
        <v>0</v>
      </c>
      <c r="I200" s="11" t="str">
        <f>IF(B20=G183,1,"")</f>
        <v/>
      </c>
      <c r="M200" s="10"/>
      <c r="N200" s="10"/>
      <c r="O200" s="10"/>
      <c r="P200" s="10"/>
    </row>
    <row r="201" spans="1:16" s="11" customFormat="1" ht="20.100000000000001" customHeight="1" x14ac:dyDescent="0.2">
      <c r="A201" s="71" t="s">
        <v>266</v>
      </c>
      <c r="E201" s="93" t="s">
        <v>124</v>
      </c>
      <c r="G201" s="11" t="s">
        <v>149</v>
      </c>
      <c r="I201" s="11" t="str">
        <f>IF(B20=G184,1,"")</f>
        <v/>
      </c>
      <c r="M201" s="10"/>
      <c r="N201" s="10"/>
      <c r="O201" s="10"/>
      <c r="P201" s="10"/>
    </row>
    <row r="202" spans="1:16" s="11" customFormat="1" ht="20.100000000000001" customHeight="1" x14ac:dyDescent="0.2">
      <c r="A202" s="71" t="s">
        <v>267</v>
      </c>
      <c r="E202" s="93" t="s">
        <v>125</v>
      </c>
      <c r="G202" s="11" t="s">
        <v>150</v>
      </c>
      <c r="I202" s="11" t="str">
        <f>IF(B20=G185,1,"")</f>
        <v/>
      </c>
      <c r="M202" s="10"/>
      <c r="N202" s="10"/>
      <c r="O202" s="10"/>
      <c r="P202" s="10"/>
    </row>
    <row r="203" spans="1:16" s="11" customFormat="1" ht="20.100000000000001" customHeight="1" x14ac:dyDescent="0.2">
      <c r="A203" s="71" t="s">
        <v>268</v>
      </c>
      <c r="E203" s="93" t="s">
        <v>126</v>
      </c>
      <c r="G203" s="11" t="s">
        <v>127</v>
      </c>
      <c r="I203" s="11" t="str">
        <f>IF(B20=G186,1,"")</f>
        <v/>
      </c>
      <c r="M203" s="10"/>
      <c r="N203" s="10"/>
      <c r="O203" s="10"/>
      <c r="P203" s="10"/>
    </row>
    <row r="204" spans="1:16" s="11" customFormat="1" ht="20.100000000000001" customHeight="1" x14ac:dyDescent="0.2">
      <c r="A204" s="71" t="s">
        <v>269</v>
      </c>
      <c r="E204" s="93" t="s">
        <v>128</v>
      </c>
      <c r="G204" s="11" t="s">
        <v>151</v>
      </c>
      <c r="I204" s="11" t="str">
        <f>IF(B20=G187,1,"")</f>
        <v/>
      </c>
      <c r="M204" s="10"/>
      <c r="N204" s="10"/>
      <c r="O204" s="10"/>
      <c r="P204" s="10"/>
    </row>
    <row r="205" spans="1:16" s="11" customFormat="1" ht="20.100000000000001" customHeight="1" x14ac:dyDescent="0.2">
      <c r="A205" s="71" t="s">
        <v>270</v>
      </c>
      <c r="E205" s="93" t="s">
        <v>129</v>
      </c>
      <c r="G205" s="11" t="s">
        <v>130</v>
      </c>
      <c r="I205" s="11">
        <f>SUM(I195:I204)</f>
        <v>0</v>
      </c>
      <c r="M205" s="10"/>
      <c r="N205" s="10"/>
      <c r="O205" s="10"/>
      <c r="P205" s="10"/>
    </row>
    <row r="206" spans="1:16" s="11" customFormat="1" ht="20.100000000000001" customHeight="1" x14ac:dyDescent="0.2">
      <c r="A206" s="71" t="s">
        <v>271</v>
      </c>
      <c r="E206" s="93" t="s">
        <v>131</v>
      </c>
      <c r="G206" s="11" t="s">
        <v>152</v>
      </c>
      <c r="M206" s="10"/>
      <c r="N206" s="10"/>
      <c r="O206" s="10"/>
      <c r="P206" s="10"/>
    </row>
    <row r="207" spans="1:16" s="11" customFormat="1" ht="20.100000000000001" customHeight="1" x14ac:dyDescent="0.2">
      <c r="A207" s="71" t="s">
        <v>272</v>
      </c>
      <c r="E207" s="93" t="s">
        <v>132</v>
      </c>
      <c r="G207" s="11" t="s">
        <v>153</v>
      </c>
      <c r="M207" s="10"/>
      <c r="N207" s="10"/>
      <c r="O207" s="10"/>
      <c r="P207" s="10"/>
    </row>
    <row r="208" spans="1:16" s="11" customFormat="1" ht="20.100000000000001" customHeight="1" x14ac:dyDescent="0.2">
      <c r="A208" s="71" t="s">
        <v>273</v>
      </c>
      <c r="E208" s="93" t="s">
        <v>133</v>
      </c>
      <c r="G208" s="11" t="s">
        <v>154</v>
      </c>
      <c r="M208" s="10"/>
      <c r="N208" s="10"/>
      <c r="O208" s="10"/>
      <c r="P208" s="10"/>
    </row>
    <row r="209" spans="1:16" s="11" customFormat="1" ht="20.100000000000001" customHeight="1" x14ac:dyDescent="0.2">
      <c r="A209" s="71" t="s">
        <v>274</v>
      </c>
      <c r="E209" s="93" t="s">
        <v>133</v>
      </c>
      <c r="G209" s="11" t="s">
        <v>155</v>
      </c>
      <c r="M209" s="10"/>
      <c r="N209" s="10"/>
      <c r="O209" s="10"/>
      <c r="P209" s="10"/>
    </row>
    <row r="210" spans="1:16" s="11" customFormat="1" ht="20.100000000000001" customHeight="1" x14ac:dyDescent="0.2">
      <c r="A210" s="71" t="s">
        <v>334</v>
      </c>
      <c r="E210" s="93" t="s">
        <v>134</v>
      </c>
      <c r="M210" s="10"/>
      <c r="N210" s="10"/>
      <c r="O210" s="10"/>
      <c r="P210" s="10"/>
    </row>
    <row r="211" spans="1:16" s="11" customFormat="1" ht="20.100000000000001" customHeight="1" x14ac:dyDescent="0.2">
      <c r="A211" s="213"/>
      <c r="E211" s="93" t="s">
        <v>135</v>
      </c>
      <c r="M211" s="10"/>
      <c r="N211" s="10"/>
      <c r="O211" s="10"/>
      <c r="P211" s="10"/>
    </row>
    <row r="212" spans="1:16" s="11" customFormat="1" ht="20.100000000000001" customHeight="1" x14ac:dyDescent="0.2">
      <c r="A212" s="213"/>
      <c r="E212" s="93" t="s">
        <v>136</v>
      </c>
      <c r="M212" s="10"/>
      <c r="N212" s="10"/>
      <c r="O212" s="10"/>
      <c r="P212" s="10"/>
    </row>
    <row r="213" spans="1:16" s="11" customFormat="1" ht="20.100000000000001" customHeight="1" x14ac:dyDescent="0.2">
      <c r="A213" s="213"/>
      <c r="E213" s="93" t="s">
        <v>137</v>
      </c>
      <c r="M213" s="10"/>
      <c r="N213" s="10"/>
      <c r="O213" s="10"/>
      <c r="P213" s="10"/>
    </row>
    <row r="214" spans="1:16" s="11" customFormat="1" ht="20.100000000000001" customHeight="1" x14ac:dyDescent="0.2">
      <c r="A214" s="213"/>
      <c r="E214" s="93" t="s">
        <v>138</v>
      </c>
      <c r="M214" s="10"/>
      <c r="N214" s="10"/>
      <c r="O214" s="10"/>
      <c r="P214" s="10"/>
    </row>
    <row r="215" spans="1:16" s="11" customFormat="1" ht="20.100000000000001" customHeight="1" x14ac:dyDescent="0.2">
      <c r="A215" s="213"/>
      <c r="E215" s="93" t="s">
        <v>139</v>
      </c>
      <c r="M215" s="10"/>
      <c r="N215" s="10"/>
      <c r="O215" s="10"/>
      <c r="P215" s="10"/>
    </row>
    <row r="216" spans="1:16" s="11" customFormat="1" ht="20.100000000000001" customHeight="1" x14ac:dyDescent="0.2">
      <c r="A216" s="213"/>
      <c r="E216" s="93" t="s">
        <v>140</v>
      </c>
      <c r="M216" s="10"/>
      <c r="N216" s="10"/>
      <c r="O216" s="10"/>
      <c r="P216" s="10"/>
    </row>
    <row r="217" spans="1:16" s="11" customFormat="1" ht="20.100000000000001" customHeight="1" x14ac:dyDescent="0.2">
      <c r="A217" s="213"/>
      <c r="M217" s="10"/>
      <c r="N217" s="10"/>
      <c r="O217" s="10"/>
      <c r="P217" s="10"/>
    </row>
    <row r="218" spans="1:16" s="11" customFormat="1" ht="20.100000000000001" customHeight="1" x14ac:dyDescent="0.2">
      <c r="A218" s="213"/>
      <c r="M218" s="10"/>
      <c r="N218" s="10"/>
      <c r="O218" s="10"/>
      <c r="P218" s="10"/>
    </row>
    <row r="219" spans="1:16" s="11" customFormat="1" ht="20.100000000000001" customHeight="1" x14ac:dyDescent="0.2">
      <c r="A219" s="213"/>
      <c r="M219" s="10"/>
      <c r="N219" s="10"/>
      <c r="O219" s="10"/>
      <c r="P219" s="10"/>
    </row>
    <row r="220" spans="1:16" s="11" customFormat="1" ht="20.100000000000001" customHeight="1" x14ac:dyDescent="0.2">
      <c r="A220" s="213"/>
      <c r="M220" s="10"/>
      <c r="N220" s="10"/>
      <c r="O220" s="10"/>
      <c r="P220" s="10"/>
    </row>
    <row r="221" spans="1:16" s="11" customFormat="1" ht="20.100000000000001" customHeight="1" x14ac:dyDescent="0.2">
      <c r="A221" s="213"/>
      <c r="M221" s="10"/>
      <c r="N221" s="10"/>
      <c r="O221" s="10"/>
      <c r="P221" s="10"/>
    </row>
    <row r="222" spans="1:16" s="11" customFormat="1" ht="20.100000000000001" customHeight="1" x14ac:dyDescent="0.2">
      <c r="A222" s="213"/>
      <c r="M222" s="10"/>
      <c r="N222" s="10"/>
      <c r="O222" s="10"/>
      <c r="P222" s="10"/>
    </row>
    <row r="223" spans="1:16" s="11" customFormat="1" ht="20.100000000000001" customHeight="1" x14ac:dyDescent="0.2">
      <c r="A223" s="213"/>
      <c r="M223" s="10"/>
      <c r="N223" s="10"/>
      <c r="O223" s="10"/>
      <c r="P223" s="10"/>
    </row>
    <row r="224" spans="1:16" s="11" customFormat="1" ht="20.100000000000001" customHeight="1" x14ac:dyDescent="0.2">
      <c r="A224" s="213"/>
      <c r="M224" s="10"/>
      <c r="N224" s="10"/>
      <c r="O224" s="10"/>
      <c r="P224" s="10"/>
    </row>
    <row r="225" spans="1:16" s="11" customFormat="1" ht="20.100000000000001" customHeight="1" x14ac:dyDescent="0.2">
      <c r="A225" s="213"/>
      <c r="M225" s="10"/>
      <c r="N225" s="10"/>
      <c r="O225" s="10"/>
      <c r="P225" s="10"/>
    </row>
    <row r="226" spans="1:16" s="11" customFormat="1" ht="20.100000000000001" customHeight="1" x14ac:dyDescent="0.2">
      <c r="A226" s="213"/>
      <c r="M226" s="10"/>
      <c r="N226" s="10"/>
      <c r="O226" s="10"/>
      <c r="P226" s="10"/>
    </row>
    <row r="227" spans="1:16" s="11" customFormat="1" ht="20.100000000000001" customHeight="1" x14ac:dyDescent="0.2">
      <c r="A227" s="213"/>
      <c r="M227" s="10"/>
      <c r="N227" s="10"/>
      <c r="O227" s="10"/>
      <c r="P227" s="10"/>
    </row>
    <row r="228" spans="1:16" s="11" customFormat="1" ht="20.100000000000001" customHeight="1" x14ac:dyDescent="0.2">
      <c r="A228" s="213"/>
      <c r="G228" s="92"/>
      <c r="M228" s="10"/>
      <c r="N228" s="10"/>
      <c r="O228" s="10"/>
      <c r="P228" s="10"/>
    </row>
    <row r="229" spans="1:16" s="11" customFormat="1" ht="20.100000000000001" customHeight="1" x14ac:dyDescent="0.2">
      <c r="A229" s="213"/>
      <c r="G229" s="92"/>
      <c r="M229" s="10"/>
      <c r="N229" s="10"/>
      <c r="O229" s="10"/>
      <c r="P229" s="10"/>
    </row>
    <row r="230" spans="1:16" s="11" customFormat="1" ht="20.100000000000001" customHeight="1" x14ac:dyDescent="0.2">
      <c r="A230" s="213"/>
      <c r="G230" s="92"/>
      <c r="M230" s="10"/>
      <c r="N230" s="10"/>
      <c r="O230" s="10"/>
      <c r="P230" s="10"/>
    </row>
    <row r="231" spans="1:16" s="11" customFormat="1" ht="20.100000000000001" customHeight="1" x14ac:dyDescent="0.2">
      <c r="A231" s="213"/>
      <c r="G231" s="92"/>
      <c r="M231" s="10"/>
      <c r="N231" s="10"/>
      <c r="O231" s="10"/>
      <c r="P231" s="10"/>
    </row>
    <row r="232" spans="1:16" s="11" customFormat="1" ht="20.100000000000001" customHeight="1" x14ac:dyDescent="0.2">
      <c r="A232" s="213"/>
      <c r="G232" s="92"/>
      <c r="M232" s="10"/>
      <c r="N232" s="10"/>
      <c r="O232" s="10"/>
      <c r="P232" s="10"/>
    </row>
    <row r="233" spans="1:16" s="11" customFormat="1" ht="20.100000000000001" customHeight="1" x14ac:dyDescent="0.2">
      <c r="A233" s="213"/>
      <c r="G233" s="92"/>
      <c r="M233" s="10"/>
      <c r="N233" s="10"/>
      <c r="O233" s="10"/>
      <c r="P233" s="10"/>
    </row>
    <row r="234" spans="1:16" s="11" customFormat="1" ht="20.100000000000001" customHeight="1" x14ac:dyDescent="0.2">
      <c r="A234" s="213"/>
      <c r="G234" s="92"/>
      <c r="M234" s="10"/>
      <c r="N234" s="10"/>
      <c r="O234" s="10"/>
      <c r="P234" s="10"/>
    </row>
    <row r="235" spans="1:16" s="11" customFormat="1" ht="20.100000000000001" customHeight="1" x14ac:dyDescent="0.2">
      <c r="A235" s="213"/>
      <c r="G235" s="92"/>
      <c r="M235" s="10"/>
      <c r="N235" s="10"/>
      <c r="O235" s="10"/>
      <c r="P235" s="10"/>
    </row>
    <row r="236" spans="1:16" s="11" customFormat="1" ht="20.100000000000001" customHeight="1" x14ac:dyDescent="0.2">
      <c r="A236" s="213"/>
      <c r="G236" s="92"/>
      <c r="M236" s="10"/>
      <c r="N236" s="10"/>
      <c r="O236" s="10"/>
      <c r="P236" s="10"/>
    </row>
    <row r="237" spans="1:16" s="11" customFormat="1" ht="20.100000000000001" customHeight="1" x14ac:dyDescent="0.2">
      <c r="A237" s="213"/>
      <c r="G237" s="92"/>
      <c r="M237" s="10"/>
      <c r="N237" s="10"/>
      <c r="O237" s="10"/>
      <c r="P237" s="10"/>
    </row>
    <row r="238" spans="1:16" s="11" customFormat="1" ht="20.100000000000001" customHeight="1" x14ac:dyDescent="0.2">
      <c r="A238" s="213"/>
      <c r="G238" s="92"/>
      <c r="M238" s="10"/>
      <c r="N238" s="10"/>
      <c r="O238" s="10"/>
      <c r="P238" s="10"/>
    </row>
    <row r="239" spans="1:16" s="11" customFormat="1" ht="20.100000000000001" customHeight="1" x14ac:dyDescent="0.2">
      <c r="A239" s="213"/>
      <c r="G239" s="92"/>
      <c r="M239" s="10"/>
      <c r="N239" s="10"/>
      <c r="O239" s="10"/>
      <c r="P239" s="10"/>
    </row>
    <row r="240" spans="1:16" s="11" customFormat="1" ht="20.100000000000001" customHeight="1" x14ac:dyDescent="0.2">
      <c r="A240" s="213"/>
      <c r="G240" s="92"/>
      <c r="M240" s="10"/>
      <c r="N240" s="10"/>
      <c r="O240" s="10"/>
      <c r="P240" s="10"/>
    </row>
    <row r="241" spans="1:16" s="11" customFormat="1" ht="20.100000000000001" customHeight="1" x14ac:dyDescent="0.2">
      <c r="A241" s="213"/>
      <c r="G241" s="92"/>
      <c r="M241" s="10"/>
      <c r="N241" s="10"/>
      <c r="O241" s="10"/>
      <c r="P241" s="10"/>
    </row>
    <row r="242" spans="1:16" s="11" customFormat="1" ht="20.100000000000001" customHeight="1" x14ac:dyDescent="0.2">
      <c r="A242" s="213"/>
      <c r="G242" s="92"/>
      <c r="M242" s="10"/>
      <c r="N242" s="10"/>
      <c r="O242" s="10"/>
      <c r="P242" s="10"/>
    </row>
    <row r="243" spans="1:16" s="11" customFormat="1" x14ac:dyDescent="0.2">
      <c r="A243" s="213"/>
      <c r="G243" s="92"/>
      <c r="M243" s="10"/>
      <c r="N243" s="10"/>
      <c r="O243" s="10"/>
      <c r="P243" s="10"/>
    </row>
    <row r="244" spans="1:16" s="11" customFormat="1" x14ac:dyDescent="0.2">
      <c r="A244" s="213"/>
      <c r="G244" s="92"/>
      <c r="M244" s="10"/>
      <c r="N244" s="10"/>
      <c r="O244" s="10"/>
      <c r="P244" s="10"/>
    </row>
    <row r="245" spans="1:16" s="11" customFormat="1" x14ac:dyDescent="0.2">
      <c r="A245" s="213"/>
      <c r="G245" s="92"/>
      <c r="M245" s="10"/>
      <c r="N245" s="10"/>
      <c r="O245" s="10"/>
      <c r="P245" s="10"/>
    </row>
    <row r="246" spans="1:16" s="11" customFormat="1" x14ac:dyDescent="0.2">
      <c r="A246" s="213"/>
      <c r="G246" s="92"/>
      <c r="M246" s="10"/>
      <c r="N246" s="10"/>
      <c r="O246" s="10"/>
      <c r="P246" s="10"/>
    </row>
    <row r="247" spans="1:16" s="11" customFormat="1" x14ac:dyDescent="0.2">
      <c r="A247" s="213"/>
      <c r="G247" s="92"/>
      <c r="M247" s="10"/>
      <c r="N247" s="10"/>
      <c r="O247" s="10"/>
      <c r="P247" s="10"/>
    </row>
    <row r="248" spans="1:16" s="11" customFormat="1" x14ac:dyDescent="0.2">
      <c r="A248" s="213"/>
      <c r="G248" s="92"/>
      <c r="M248" s="10"/>
      <c r="N248" s="10"/>
      <c r="O248" s="10"/>
      <c r="P248" s="10"/>
    </row>
    <row r="249" spans="1:16" s="11" customFormat="1" x14ac:dyDescent="0.2">
      <c r="A249" s="213"/>
      <c r="G249" s="92"/>
      <c r="M249" s="10"/>
      <c r="N249" s="10"/>
      <c r="O249" s="10"/>
      <c r="P249" s="10"/>
    </row>
    <row r="250" spans="1:16" s="11" customFormat="1" x14ac:dyDescent="0.2">
      <c r="A250" s="213"/>
      <c r="G250" s="92"/>
      <c r="M250" s="10"/>
      <c r="N250" s="10"/>
      <c r="O250" s="10"/>
      <c r="P250" s="10"/>
    </row>
    <row r="251" spans="1:16" s="11" customFormat="1" x14ac:dyDescent="0.2">
      <c r="A251" s="213"/>
      <c r="G251" s="92"/>
      <c r="M251" s="10"/>
      <c r="N251" s="10"/>
      <c r="O251" s="10"/>
      <c r="P251" s="10"/>
    </row>
    <row r="252" spans="1:16" s="11" customFormat="1" x14ac:dyDescent="0.2">
      <c r="A252" s="213"/>
      <c r="G252" s="92"/>
      <c r="M252" s="10"/>
      <c r="N252" s="10"/>
      <c r="O252" s="10"/>
      <c r="P252" s="10"/>
    </row>
    <row r="253" spans="1:16" s="11" customFormat="1" x14ac:dyDescent="0.2">
      <c r="A253" s="213"/>
      <c r="G253" s="92"/>
      <c r="M253" s="10"/>
      <c r="N253" s="10"/>
      <c r="O253" s="10"/>
      <c r="P253" s="10"/>
    </row>
    <row r="254" spans="1:16" s="11" customFormat="1" x14ac:dyDescent="0.2">
      <c r="A254" s="213"/>
      <c r="G254" s="92"/>
      <c r="M254" s="10"/>
      <c r="N254" s="10"/>
      <c r="O254" s="10"/>
      <c r="P254" s="10"/>
    </row>
    <row r="255" spans="1:16" s="11" customFormat="1" x14ac:dyDescent="0.2">
      <c r="A255" s="213"/>
      <c r="G255" s="92"/>
      <c r="M255" s="10"/>
      <c r="N255" s="10"/>
      <c r="O255" s="10"/>
      <c r="P255" s="10"/>
    </row>
    <row r="256" spans="1:16" s="11" customFormat="1" x14ac:dyDescent="0.2">
      <c r="A256" s="213"/>
      <c r="G256" s="92"/>
      <c r="M256" s="10"/>
      <c r="N256" s="10"/>
      <c r="O256" s="10"/>
      <c r="P256" s="10"/>
    </row>
    <row r="257" spans="1:16" s="11" customFormat="1" x14ac:dyDescent="0.2">
      <c r="A257" s="213"/>
      <c r="G257" s="92"/>
      <c r="M257" s="10"/>
      <c r="N257" s="10"/>
      <c r="O257" s="10"/>
      <c r="P257" s="10"/>
    </row>
    <row r="258" spans="1:16" s="11" customFormat="1" x14ac:dyDescent="0.2">
      <c r="A258" s="213"/>
      <c r="G258" s="92"/>
      <c r="M258" s="10"/>
      <c r="N258" s="10"/>
      <c r="O258" s="10"/>
      <c r="P258" s="10"/>
    </row>
    <row r="259" spans="1:16" s="11" customFormat="1" x14ac:dyDescent="0.2">
      <c r="A259" s="213"/>
      <c r="G259" s="92"/>
      <c r="M259" s="10"/>
      <c r="N259" s="10"/>
      <c r="O259" s="10"/>
      <c r="P259" s="10"/>
    </row>
    <row r="260" spans="1:16" s="11" customFormat="1" x14ac:dyDescent="0.2">
      <c r="A260" s="213"/>
      <c r="G260" s="92"/>
      <c r="M260" s="10"/>
      <c r="N260" s="10"/>
      <c r="O260" s="10"/>
      <c r="P260" s="10"/>
    </row>
    <row r="261" spans="1:16" s="11" customFormat="1" x14ac:dyDescent="0.2">
      <c r="A261" s="213"/>
      <c r="G261" s="92"/>
      <c r="M261" s="10"/>
      <c r="N261" s="10"/>
      <c r="O261" s="10"/>
      <c r="P261" s="10"/>
    </row>
    <row r="262" spans="1:16" s="11" customFormat="1" x14ac:dyDescent="0.2">
      <c r="A262" s="213"/>
      <c r="G262" s="92"/>
      <c r="M262" s="10"/>
      <c r="N262" s="10"/>
      <c r="O262" s="10"/>
      <c r="P262" s="10"/>
    </row>
    <row r="263" spans="1:16" s="11" customFormat="1" x14ac:dyDescent="0.2">
      <c r="A263" s="213"/>
      <c r="G263" s="92"/>
      <c r="M263" s="10"/>
      <c r="N263" s="10"/>
      <c r="O263" s="10"/>
      <c r="P263" s="10"/>
    </row>
    <row r="264" spans="1:16" s="11" customFormat="1" x14ac:dyDescent="0.2">
      <c r="A264" s="213"/>
      <c r="G264" s="92"/>
      <c r="M264" s="10"/>
      <c r="N264" s="10"/>
      <c r="O264" s="10"/>
      <c r="P264" s="10"/>
    </row>
    <row r="265" spans="1:16" s="11" customFormat="1" x14ac:dyDescent="0.2">
      <c r="A265" s="213"/>
      <c r="G265" s="92"/>
      <c r="M265" s="10"/>
      <c r="N265" s="10"/>
      <c r="O265" s="10"/>
      <c r="P265" s="10"/>
    </row>
    <row r="266" spans="1:16" s="11" customFormat="1" x14ac:dyDescent="0.2">
      <c r="A266" s="213"/>
      <c r="G266" s="92"/>
      <c r="M266" s="10"/>
      <c r="N266" s="10"/>
      <c r="O266" s="10"/>
      <c r="P266" s="10"/>
    </row>
    <row r="267" spans="1:16" s="11" customFormat="1" x14ac:dyDescent="0.2">
      <c r="A267" s="10"/>
      <c r="G267" s="92"/>
      <c r="M267" s="10"/>
      <c r="N267" s="10"/>
      <c r="O267" s="10"/>
      <c r="P267" s="10"/>
    </row>
    <row r="268" spans="1:16" s="11" customFormat="1" x14ac:dyDescent="0.2">
      <c r="A268" s="10"/>
      <c r="G268" s="92"/>
      <c r="M268" s="10"/>
      <c r="N268" s="10"/>
      <c r="O268" s="10"/>
      <c r="P268" s="10"/>
    </row>
    <row r="269" spans="1:16" s="11" customFormat="1" x14ac:dyDescent="0.2">
      <c r="A269" s="10"/>
      <c r="G269" s="92"/>
      <c r="M269" s="10"/>
      <c r="N269" s="10"/>
      <c r="O269" s="10"/>
      <c r="P269" s="10"/>
    </row>
    <row r="270" spans="1:16" s="11" customFormat="1" x14ac:dyDescent="0.2">
      <c r="A270" s="10"/>
      <c r="G270" s="92"/>
      <c r="M270" s="10"/>
      <c r="N270" s="10"/>
      <c r="O270" s="10"/>
      <c r="P270" s="10"/>
    </row>
    <row r="271" spans="1:16" s="11" customFormat="1" x14ac:dyDescent="0.2">
      <c r="A271" s="10"/>
      <c r="G271" s="92"/>
      <c r="M271" s="10"/>
      <c r="N271" s="10"/>
      <c r="O271" s="10"/>
      <c r="P271" s="10"/>
    </row>
    <row r="272" spans="1:16" s="11" customFormat="1" x14ac:dyDescent="0.2">
      <c r="A272" s="10"/>
      <c r="G272" s="214"/>
      <c r="H272" s="10"/>
      <c r="I272" s="10"/>
      <c r="J272" s="10"/>
      <c r="K272" s="10"/>
      <c r="L272" s="10"/>
      <c r="M272" s="10"/>
      <c r="N272" s="10"/>
      <c r="O272" s="10"/>
      <c r="P272" s="10"/>
    </row>
    <row r="273" spans="1:16" s="11" customFormat="1" x14ac:dyDescent="0.2">
      <c r="A273" s="10"/>
      <c r="G273" s="214"/>
      <c r="H273" s="10"/>
      <c r="I273" s="10"/>
      <c r="J273" s="10"/>
      <c r="K273" s="10"/>
      <c r="L273" s="10"/>
      <c r="M273" s="10"/>
      <c r="N273" s="10"/>
      <c r="O273" s="10"/>
      <c r="P273" s="10"/>
    </row>
    <row r="274" spans="1:16" s="11" customFormat="1" x14ac:dyDescent="0.2">
      <c r="A274" s="10"/>
      <c r="G274" s="214"/>
      <c r="H274" s="10"/>
      <c r="I274" s="10"/>
      <c r="J274" s="10"/>
      <c r="K274" s="10"/>
      <c r="L274" s="10"/>
      <c r="M274" s="10"/>
      <c r="N274" s="10"/>
      <c r="O274" s="10"/>
      <c r="P274" s="10"/>
    </row>
    <row r="275" spans="1:16" s="11" customFormat="1" x14ac:dyDescent="0.2">
      <c r="A275" s="10"/>
      <c r="G275" s="214"/>
      <c r="H275" s="10"/>
      <c r="I275" s="10"/>
      <c r="J275" s="10"/>
      <c r="K275" s="10"/>
      <c r="L275" s="10"/>
      <c r="M275" s="10"/>
      <c r="N275" s="10"/>
      <c r="O275" s="10"/>
      <c r="P275" s="10"/>
    </row>
    <row r="276" spans="1:16" s="11" customFormat="1" x14ac:dyDescent="0.2">
      <c r="A276" s="10"/>
      <c r="G276" s="214"/>
      <c r="H276" s="10"/>
      <c r="I276" s="10"/>
      <c r="J276" s="10"/>
      <c r="K276" s="10"/>
      <c r="L276" s="10"/>
      <c r="M276" s="10"/>
      <c r="N276" s="10"/>
      <c r="O276" s="10"/>
      <c r="P276" s="10"/>
    </row>
    <row r="277" spans="1:16" s="11" customFormat="1" x14ac:dyDescent="0.2">
      <c r="A277" s="10"/>
      <c r="G277" s="214"/>
      <c r="H277" s="10"/>
      <c r="I277" s="10"/>
      <c r="J277" s="10"/>
      <c r="K277" s="10"/>
      <c r="L277" s="10"/>
      <c r="M277" s="10"/>
      <c r="N277" s="10"/>
      <c r="O277" s="10"/>
      <c r="P277" s="10"/>
    </row>
    <row r="278" spans="1:16" s="11" customFormat="1" x14ac:dyDescent="0.2">
      <c r="A278" s="10"/>
      <c r="G278" s="214"/>
      <c r="H278" s="10"/>
      <c r="I278" s="10"/>
      <c r="J278" s="10"/>
      <c r="K278" s="10"/>
      <c r="L278" s="10"/>
      <c r="M278" s="10"/>
      <c r="N278" s="10"/>
      <c r="O278" s="10"/>
      <c r="P278" s="10"/>
    </row>
    <row r="279" spans="1:16" s="11" customFormat="1" x14ac:dyDescent="0.2">
      <c r="A279" s="10"/>
      <c r="G279" s="214"/>
      <c r="H279" s="10"/>
      <c r="I279" s="10"/>
      <c r="J279" s="10"/>
      <c r="K279" s="10"/>
      <c r="L279" s="10"/>
      <c r="M279" s="10"/>
      <c r="N279" s="10"/>
      <c r="O279" s="10"/>
      <c r="P279" s="10"/>
    </row>
    <row r="280" spans="1:16" s="11" customFormat="1" x14ac:dyDescent="0.2">
      <c r="A280" s="10"/>
      <c r="G280" s="214"/>
      <c r="H280" s="10"/>
      <c r="I280" s="10"/>
      <c r="J280" s="10"/>
      <c r="K280" s="10"/>
      <c r="L280" s="10"/>
      <c r="M280" s="10"/>
      <c r="N280" s="10"/>
      <c r="O280" s="10"/>
      <c r="P280" s="10"/>
    </row>
    <row r="281" spans="1:16" s="11" customFormat="1" x14ac:dyDescent="0.2">
      <c r="A281" s="10"/>
      <c r="G281" s="214"/>
      <c r="H281" s="10"/>
      <c r="I281" s="10"/>
      <c r="J281" s="10"/>
      <c r="K281" s="10"/>
      <c r="L281" s="10"/>
      <c r="M281" s="10"/>
      <c r="N281" s="10"/>
      <c r="O281" s="10"/>
      <c r="P281" s="10"/>
    </row>
    <row r="282" spans="1:16" s="11" customFormat="1" x14ac:dyDescent="0.2">
      <c r="A282" s="10"/>
      <c r="G282" s="214"/>
      <c r="H282" s="10"/>
      <c r="I282" s="10"/>
      <c r="J282" s="10"/>
      <c r="K282" s="10"/>
      <c r="L282" s="10"/>
      <c r="M282" s="10"/>
      <c r="N282" s="10"/>
      <c r="O282" s="10"/>
      <c r="P282" s="10"/>
    </row>
    <row r="283" spans="1:16" s="11" customFormat="1" x14ac:dyDescent="0.2">
      <c r="A283" s="10"/>
      <c r="G283" s="214"/>
      <c r="H283" s="10"/>
      <c r="I283" s="10"/>
      <c r="J283" s="10"/>
      <c r="K283" s="10"/>
      <c r="L283" s="10"/>
      <c r="M283" s="10"/>
      <c r="N283" s="10"/>
      <c r="O283" s="10"/>
      <c r="P283" s="10"/>
    </row>
    <row r="284" spans="1:16" s="11" customFormat="1" x14ac:dyDescent="0.2">
      <c r="A284" s="10"/>
      <c r="G284" s="214"/>
      <c r="H284" s="10"/>
      <c r="I284" s="10"/>
      <c r="J284" s="10"/>
      <c r="K284" s="10"/>
      <c r="L284" s="10"/>
      <c r="M284" s="10"/>
      <c r="N284" s="10"/>
      <c r="O284" s="10"/>
      <c r="P284" s="10"/>
    </row>
    <row r="285" spans="1:16" s="11" customFormat="1" x14ac:dyDescent="0.2">
      <c r="A285" s="10"/>
      <c r="G285" s="214"/>
      <c r="H285" s="10"/>
      <c r="I285" s="10"/>
      <c r="J285" s="10"/>
      <c r="K285" s="10"/>
      <c r="L285" s="10"/>
      <c r="M285" s="10"/>
      <c r="N285" s="10"/>
      <c r="O285" s="10"/>
      <c r="P285" s="10"/>
    </row>
    <row r="286" spans="1:16" s="11" customFormat="1" x14ac:dyDescent="0.2">
      <c r="A286" s="10"/>
      <c r="G286" s="214"/>
      <c r="H286" s="10"/>
      <c r="I286" s="10"/>
      <c r="J286" s="10"/>
      <c r="K286" s="10"/>
      <c r="L286" s="10"/>
      <c r="M286" s="10"/>
      <c r="N286" s="10"/>
      <c r="O286" s="10"/>
      <c r="P286" s="10"/>
    </row>
    <row r="287" spans="1:16" s="11" customFormat="1" x14ac:dyDescent="0.2">
      <c r="A287" s="10"/>
      <c r="G287" s="214"/>
      <c r="H287" s="10"/>
      <c r="I287" s="10"/>
      <c r="J287" s="10"/>
      <c r="K287" s="10"/>
      <c r="L287" s="10"/>
      <c r="M287" s="10"/>
      <c r="N287" s="10"/>
      <c r="O287" s="10"/>
      <c r="P287" s="10"/>
    </row>
    <row r="288" spans="1:16" s="11" customFormat="1" x14ac:dyDescent="0.2">
      <c r="A288" s="10"/>
      <c r="G288" s="214"/>
      <c r="H288" s="10"/>
      <c r="I288" s="10"/>
      <c r="J288" s="10"/>
      <c r="K288" s="10"/>
      <c r="L288" s="10"/>
      <c r="M288" s="10"/>
      <c r="N288" s="10"/>
      <c r="O288" s="10"/>
      <c r="P288" s="10"/>
    </row>
    <row r="289" spans="1:16" s="11" customFormat="1" x14ac:dyDescent="0.2">
      <c r="A289" s="10"/>
      <c r="G289" s="214"/>
      <c r="H289" s="10"/>
      <c r="I289" s="10"/>
      <c r="J289" s="10"/>
      <c r="K289" s="10"/>
      <c r="L289" s="10"/>
      <c r="M289" s="10"/>
      <c r="N289" s="10"/>
      <c r="O289" s="10"/>
      <c r="P289" s="10"/>
    </row>
    <row r="290" spans="1:16" s="11" customFormat="1" x14ac:dyDescent="0.2">
      <c r="A290" s="10"/>
      <c r="G290" s="214"/>
      <c r="H290" s="10"/>
      <c r="I290" s="10"/>
      <c r="J290" s="10"/>
      <c r="K290" s="10"/>
      <c r="L290" s="10"/>
      <c r="M290" s="10"/>
      <c r="N290" s="10"/>
      <c r="O290" s="10"/>
      <c r="P290" s="10"/>
    </row>
    <row r="291" spans="1:16" s="11" customFormat="1" x14ac:dyDescent="0.2">
      <c r="A291" s="10"/>
      <c r="G291" s="214"/>
      <c r="H291" s="10"/>
      <c r="I291" s="10"/>
      <c r="J291" s="10"/>
      <c r="K291" s="10"/>
      <c r="L291" s="10"/>
      <c r="M291" s="10"/>
      <c r="N291" s="10"/>
      <c r="O291" s="10"/>
      <c r="P291" s="10"/>
    </row>
    <row r="292" spans="1:16" s="11" customFormat="1" x14ac:dyDescent="0.2">
      <c r="A292" s="10"/>
      <c r="G292" s="214"/>
      <c r="H292" s="10"/>
      <c r="I292" s="10"/>
      <c r="J292" s="10"/>
      <c r="K292" s="10"/>
      <c r="L292" s="10"/>
      <c r="M292" s="10"/>
      <c r="N292" s="10"/>
      <c r="O292" s="10"/>
      <c r="P292" s="10"/>
    </row>
    <row r="293" spans="1:16" s="11" customFormat="1" x14ac:dyDescent="0.2">
      <c r="A293" s="10"/>
      <c r="G293" s="214"/>
      <c r="H293" s="10"/>
      <c r="I293" s="10"/>
      <c r="J293" s="10"/>
      <c r="K293" s="10"/>
      <c r="L293" s="10"/>
      <c r="M293" s="10"/>
      <c r="N293" s="10"/>
      <c r="O293" s="10"/>
      <c r="P293" s="10"/>
    </row>
    <row r="294" spans="1:16" s="11" customFormat="1" x14ac:dyDescent="0.2">
      <c r="A294" s="10"/>
      <c r="G294" s="214"/>
      <c r="H294" s="10"/>
      <c r="I294" s="10"/>
      <c r="J294" s="10"/>
      <c r="K294" s="10"/>
      <c r="L294" s="10"/>
      <c r="M294" s="10"/>
      <c r="N294" s="10"/>
      <c r="O294" s="10"/>
      <c r="P294" s="10"/>
    </row>
    <row r="295" spans="1:16" s="11" customFormat="1" x14ac:dyDescent="0.2">
      <c r="A295" s="10"/>
      <c r="G295" s="214"/>
      <c r="H295" s="10"/>
      <c r="I295" s="10"/>
      <c r="J295" s="10"/>
      <c r="K295" s="10"/>
      <c r="L295" s="10"/>
      <c r="M295" s="10"/>
      <c r="N295" s="10"/>
      <c r="O295" s="10"/>
      <c r="P295" s="10"/>
    </row>
    <row r="296" spans="1:16" s="11" customFormat="1" x14ac:dyDescent="0.2">
      <c r="A296" s="10"/>
      <c r="G296" s="214"/>
      <c r="H296" s="10"/>
      <c r="I296" s="10"/>
      <c r="J296" s="10"/>
      <c r="K296" s="10"/>
      <c r="L296" s="10"/>
      <c r="M296" s="10"/>
      <c r="N296" s="10"/>
      <c r="O296" s="10"/>
      <c r="P296" s="10"/>
    </row>
    <row r="297" spans="1:16" s="11" customFormat="1" x14ac:dyDescent="0.2">
      <c r="A297" s="10"/>
      <c r="G297" s="214"/>
      <c r="H297" s="10"/>
      <c r="I297" s="10"/>
      <c r="J297" s="10"/>
      <c r="K297" s="10"/>
      <c r="L297" s="10"/>
      <c r="M297" s="10"/>
      <c r="N297" s="10"/>
      <c r="O297" s="10"/>
      <c r="P297" s="10"/>
    </row>
    <row r="298" spans="1:16" s="11" customFormat="1" x14ac:dyDescent="0.2">
      <c r="A298" s="10"/>
      <c r="G298" s="214"/>
      <c r="H298" s="10"/>
      <c r="I298" s="10"/>
      <c r="J298" s="10"/>
      <c r="K298" s="10"/>
      <c r="L298" s="10"/>
      <c r="M298" s="10"/>
      <c r="N298" s="10"/>
      <c r="O298" s="10"/>
      <c r="P298" s="10"/>
    </row>
    <row r="299" spans="1:16" s="11" customFormat="1" x14ac:dyDescent="0.2">
      <c r="A299" s="10"/>
      <c r="G299" s="214"/>
      <c r="H299" s="10"/>
      <c r="I299" s="10"/>
      <c r="J299" s="10"/>
      <c r="K299" s="10"/>
      <c r="L299" s="10"/>
      <c r="M299" s="10"/>
      <c r="N299" s="10"/>
      <c r="O299" s="10"/>
      <c r="P299" s="10"/>
    </row>
    <row r="300" spans="1:16" s="11" customFormat="1" x14ac:dyDescent="0.2">
      <c r="A300" s="10"/>
      <c r="G300" s="214"/>
      <c r="H300" s="10"/>
      <c r="I300" s="10"/>
      <c r="J300" s="10"/>
      <c r="K300" s="10"/>
      <c r="L300" s="10"/>
      <c r="M300" s="10"/>
      <c r="N300" s="10"/>
      <c r="O300" s="10"/>
      <c r="P300" s="10"/>
    </row>
    <row r="301" spans="1:16" s="11" customFormat="1" x14ac:dyDescent="0.2">
      <c r="A301" s="10"/>
      <c r="G301" s="214"/>
      <c r="H301" s="10"/>
      <c r="I301" s="10"/>
      <c r="J301" s="10"/>
      <c r="K301" s="10"/>
      <c r="L301" s="10"/>
      <c r="M301" s="10"/>
      <c r="N301" s="10"/>
      <c r="O301" s="10"/>
      <c r="P301" s="10"/>
    </row>
    <row r="302" spans="1:16" s="11" customFormat="1" x14ac:dyDescent="0.2">
      <c r="A302" s="10"/>
      <c r="G302" s="214"/>
      <c r="H302" s="10"/>
      <c r="I302" s="10"/>
      <c r="J302" s="10"/>
      <c r="K302" s="10"/>
      <c r="L302" s="10"/>
      <c r="M302" s="10"/>
      <c r="N302" s="10"/>
      <c r="O302" s="10"/>
      <c r="P302" s="10"/>
    </row>
    <row r="303" spans="1:16" s="11" customFormat="1" x14ac:dyDescent="0.2">
      <c r="A303" s="10"/>
      <c r="G303" s="214"/>
      <c r="H303" s="10"/>
      <c r="I303" s="10"/>
      <c r="J303" s="10"/>
      <c r="K303" s="10"/>
      <c r="L303" s="10"/>
      <c r="M303" s="10"/>
      <c r="N303" s="10"/>
      <c r="O303" s="10"/>
      <c r="P303" s="10"/>
    </row>
    <row r="304" spans="1:16" s="11" customFormat="1" x14ac:dyDescent="0.2">
      <c r="A304" s="10"/>
      <c r="G304" s="214"/>
      <c r="H304" s="10"/>
      <c r="I304" s="10"/>
      <c r="J304" s="10"/>
      <c r="K304" s="10"/>
      <c r="L304" s="10"/>
      <c r="M304" s="10"/>
      <c r="N304" s="10"/>
      <c r="O304" s="10"/>
      <c r="P304" s="10"/>
    </row>
    <row r="305" spans="1:16" s="11" customFormat="1" x14ac:dyDescent="0.2">
      <c r="A305" s="10"/>
      <c r="G305" s="214"/>
      <c r="H305" s="10"/>
      <c r="I305" s="10"/>
      <c r="J305" s="10"/>
      <c r="K305" s="10"/>
      <c r="L305" s="10"/>
      <c r="M305" s="10"/>
      <c r="N305" s="10"/>
      <c r="O305" s="10"/>
      <c r="P305" s="10"/>
    </row>
    <row r="306" spans="1:16" s="11" customFormat="1" x14ac:dyDescent="0.2">
      <c r="A306" s="10"/>
      <c r="G306" s="214"/>
      <c r="H306" s="10"/>
      <c r="I306" s="10"/>
      <c r="J306" s="10"/>
      <c r="K306" s="10"/>
      <c r="L306" s="10"/>
      <c r="M306" s="10"/>
      <c r="N306" s="10"/>
      <c r="O306" s="10"/>
      <c r="P306" s="10"/>
    </row>
    <row r="307" spans="1:16" s="11" customFormat="1" x14ac:dyDescent="0.2">
      <c r="A307" s="10"/>
      <c r="G307" s="214"/>
      <c r="H307" s="10"/>
      <c r="I307" s="10"/>
      <c r="J307" s="10"/>
      <c r="K307" s="10"/>
      <c r="L307" s="10"/>
      <c r="M307" s="10"/>
      <c r="N307" s="10"/>
      <c r="O307" s="10"/>
      <c r="P307" s="10"/>
    </row>
    <row r="308" spans="1:16" s="11" customFormat="1" x14ac:dyDescent="0.2">
      <c r="A308" s="10"/>
      <c r="G308" s="214"/>
      <c r="H308" s="10"/>
      <c r="I308" s="10"/>
      <c r="J308" s="10"/>
      <c r="K308" s="10"/>
      <c r="L308" s="10"/>
      <c r="M308" s="10"/>
      <c r="N308" s="10"/>
      <c r="O308" s="10"/>
      <c r="P308" s="10"/>
    </row>
    <row r="309" spans="1:16" s="11" customFormat="1" x14ac:dyDescent="0.2">
      <c r="A309" s="10"/>
      <c r="G309" s="214"/>
      <c r="H309" s="10"/>
      <c r="I309" s="10"/>
      <c r="J309" s="10"/>
      <c r="K309" s="10"/>
      <c r="L309" s="10"/>
      <c r="M309" s="10"/>
      <c r="N309" s="10"/>
      <c r="O309" s="10"/>
      <c r="P309" s="10"/>
    </row>
    <row r="310" spans="1:16" s="11" customFormat="1" x14ac:dyDescent="0.2">
      <c r="A310" s="10"/>
      <c r="G310" s="214"/>
      <c r="H310" s="10"/>
      <c r="I310" s="10"/>
      <c r="J310" s="10"/>
      <c r="K310" s="10"/>
      <c r="L310" s="10"/>
      <c r="M310" s="10"/>
      <c r="N310" s="10"/>
      <c r="O310" s="10"/>
      <c r="P310" s="10"/>
    </row>
    <row r="311" spans="1:16" s="11" customFormat="1" x14ac:dyDescent="0.2">
      <c r="A311" s="10"/>
      <c r="G311" s="214"/>
      <c r="H311" s="10"/>
      <c r="I311" s="10"/>
      <c r="J311" s="10"/>
      <c r="K311" s="10"/>
      <c r="L311" s="10"/>
      <c r="M311" s="10"/>
      <c r="N311" s="10"/>
      <c r="O311" s="10"/>
      <c r="P311" s="10"/>
    </row>
    <row r="312" spans="1:16" s="11" customFormat="1" x14ac:dyDescent="0.2">
      <c r="A312" s="10"/>
      <c r="G312" s="214"/>
      <c r="H312" s="10"/>
      <c r="I312" s="10"/>
      <c r="J312" s="10"/>
      <c r="K312" s="10"/>
      <c r="L312" s="10"/>
      <c r="M312" s="10"/>
      <c r="N312" s="10"/>
      <c r="O312" s="10"/>
      <c r="P312" s="10"/>
    </row>
    <row r="313" spans="1:16" s="11" customFormat="1" x14ac:dyDescent="0.2">
      <c r="A313" s="10"/>
      <c r="G313" s="214"/>
      <c r="H313" s="10"/>
      <c r="I313" s="10"/>
      <c r="J313" s="10"/>
      <c r="K313" s="10"/>
      <c r="L313" s="10"/>
      <c r="M313" s="10"/>
      <c r="N313" s="10"/>
      <c r="O313" s="10"/>
      <c r="P313" s="10"/>
    </row>
    <row r="314" spans="1:16" s="11" customFormat="1" x14ac:dyDescent="0.2">
      <c r="A314" s="10"/>
      <c r="G314" s="214"/>
      <c r="H314" s="10"/>
      <c r="I314" s="10"/>
      <c r="J314" s="10"/>
      <c r="K314" s="10"/>
      <c r="L314" s="10"/>
      <c r="M314" s="10"/>
      <c r="N314" s="10"/>
      <c r="O314" s="10"/>
      <c r="P314" s="10"/>
    </row>
    <row r="315" spans="1:16" s="11" customFormat="1" x14ac:dyDescent="0.2">
      <c r="A315" s="10"/>
      <c r="G315" s="214"/>
      <c r="H315" s="10"/>
      <c r="I315" s="10"/>
      <c r="J315" s="10"/>
      <c r="K315" s="10"/>
      <c r="L315" s="10"/>
      <c r="M315" s="10"/>
      <c r="N315" s="10"/>
      <c r="O315" s="10"/>
      <c r="P315" s="10"/>
    </row>
    <row r="316" spans="1:16" s="11" customFormat="1" x14ac:dyDescent="0.2">
      <c r="A316" s="10"/>
      <c r="G316" s="214"/>
      <c r="H316" s="10"/>
      <c r="I316" s="10"/>
      <c r="J316" s="10"/>
      <c r="K316" s="10"/>
      <c r="L316" s="10"/>
      <c r="M316" s="10"/>
      <c r="N316" s="10"/>
      <c r="O316" s="10"/>
      <c r="P316" s="10"/>
    </row>
    <row r="317" spans="1:16" s="11" customFormat="1" x14ac:dyDescent="0.2">
      <c r="A317" s="10"/>
      <c r="G317" s="214"/>
      <c r="H317" s="10"/>
      <c r="I317" s="10"/>
      <c r="J317" s="10"/>
      <c r="K317" s="10"/>
      <c r="L317" s="10"/>
      <c r="M317" s="10"/>
      <c r="N317" s="10"/>
      <c r="O317" s="10"/>
      <c r="P317" s="10"/>
    </row>
    <row r="318" spans="1:16" s="11" customFormat="1" x14ac:dyDescent="0.2">
      <c r="A318" s="10"/>
      <c r="G318" s="214"/>
      <c r="H318" s="10"/>
      <c r="I318" s="10"/>
      <c r="J318" s="10"/>
      <c r="K318" s="10"/>
      <c r="L318" s="10"/>
      <c r="M318" s="10"/>
      <c r="N318" s="10"/>
      <c r="O318" s="10"/>
      <c r="P318" s="10"/>
    </row>
    <row r="319" spans="1:16" s="11" customFormat="1" x14ac:dyDescent="0.2">
      <c r="A319" s="10"/>
      <c r="G319" s="214"/>
      <c r="H319" s="10"/>
      <c r="I319" s="10"/>
      <c r="J319" s="10"/>
      <c r="K319" s="10"/>
      <c r="L319" s="10"/>
      <c r="M319" s="10"/>
      <c r="N319" s="10"/>
      <c r="O319" s="10"/>
      <c r="P319" s="10"/>
    </row>
    <row r="320" spans="1:16" s="11" customFormat="1" x14ac:dyDescent="0.2">
      <c r="A320" s="10"/>
      <c r="G320" s="214"/>
      <c r="H320" s="10"/>
      <c r="I320" s="10"/>
      <c r="J320" s="10"/>
      <c r="K320" s="10"/>
      <c r="L320" s="10"/>
      <c r="M320" s="10"/>
      <c r="N320" s="10"/>
      <c r="O320" s="10"/>
      <c r="P320" s="10"/>
    </row>
    <row r="321" spans="1:16" s="11" customFormat="1" x14ac:dyDescent="0.2">
      <c r="A321" s="10"/>
      <c r="G321" s="214"/>
      <c r="H321" s="10"/>
      <c r="I321" s="10"/>
      <c r="J321" s="10"/>
      <c r="K321" s="10"/>
      <c r="L321" s="10"/>
      <c r="M321" s="10"/>
      <c r="N321" s="10"/>
      <c r="O321" s="10"/>
      <c r="P321" s="10"/>
    </row>
    <row r="322" spans="1:16" s="11" customFormat="1" x14ac:dyDescent="0.2">
      <c r="A322" s="10"/>
      <c r="G322" s="214"/>
      <c r="H322" s="10"/>
      <c r="I322" s="10"/>
      <c r="J322" s="10"/>
      <c r="K322" s="10"/>
      <c r="L322" s="10"/>
      <c r="M322" s="10"/>
      <c r="N322" s="10"/>
      <c r="O322" s="10"/>
      <c r="P322" s="10"/>
    </row>
    <row r="323" spans="1:16" s="11" customFormat="1" x14ac:dyDescent="0.2">
      <c r="A323" s="10"/>
      <c r="G323" s="214"/>
      <c r="H323" s="10"/>
      <c r="I323" s="10"/>
      <c r="J323" s="10"/>
      <c r="K323" s="10"/>
      <c r="L323" s="10"/>
      <c r="M323" s="10"/>
      <c r="N323" s="10"/>
      <c r="O323" s="10"/>
      <c r="P323" s="10"/>
    </row>
    <row r="324" spans="1:16" s="11" customFormat="1" x14ac:dyDescent="0.2">
      <c r="A324" s="10"/>
      <c r="G324" s="214"/>
      <c r="H324" s="10"/>
      <c r="I324" s="10"/>
      <c r="J324" s="10"/>
      <c r="K324" s="10"/>
      <c r="L324" s="10"/>
      <c r="M324" s="10"/>
      <c r="N324" s="10"/>
      <c r="O324" s="10"/>
      <c r="P324" s="10"/>
    </row>
    <row r="325" spans="1:16" s="11" customFormat="1" x14ac:dyDescent="0.2">
      <c r="A325" s="10"/>
      <c r="G325" s="214"/>
      <c r="H325" s="10"/>
      <c r="I325" s="10"/>
      <c r="J325" s="10"/>
      <c r="K325" s="10"/>
      <c r="L325" s="10"/>
      <c r="M325" s="10"/>
      <c r="N325" s="10"/>
      <c r="O325" s="10"/>
      <c r="P325" s="10"/>
    </row>
    <row r="326" spans="1:16" s="11" customFormat="1" x14ac:dyDescent="0.2">
      <c r="A326" s="10"/>
      <c r="G326" s="214"/>
      <c r="H326" s="10"/>
      <c r="I326" s="10"/>
      <c r="J326" s="10"/>
      <c r="K326" s="10"/>
      <c r="L326" s="10"/>
      <c r="M326" s="10"/>
      <c r="N326" s="10"/>
      <c r="O326" s="10"/>
      <c r="P326" s="10"/>
    </row>
    <row r="327" spans="1:16" s="11" customFormat="1" x14ac:dyDescent="0.2">
      <c r="A327" s="10"/>
      <c r="G327" s="214"/>
      <c r="H327" s="10"/>
      <c r="I327" s="10"/>
      <c r="J327" s="10"/>
      <c r="K327" s="10"/>
      <c r="L327" s="10"/>
      <c r="M327" s="10"/>
      <c r="N327" s="10"/>
      <c r="O327" s="10"/>
      <c r="P327" s="10"/>
    </row>
    <row r="328" spans="1:16" s="11" customFormat="1" x14ac:dyDescent="0.2">
      <c r="A328" s="10"/>
      <c r="G328" s="214"/>
      <c r="H328" s="10"/>
      <c r="I328" s="10"/>
      <c r="J328" s="10"/>
      <c r="K328" s="10"/>
      <c r="L328" s="10"/>
      <c r="M328" s="10"/>
      <c r="N328" s="10"/>
      <c r="O328" s="10"/>
      <c r="P328" s="10"/>
    </row>
    <row r="329" spans="1:16" s="11" customFormat="1" x14ac:dyDescent="0.2">
      <c r="A329" s="10"/>
      <c r="G329" s="214"/>
      <c r="H329" s="10"/>
      <c r="I329" s="10"/>
      <c r="J329" s="10"/>
      <c r="K329" s="10"/>
      <c r="L329" s="10"/>
      <c r="M329" s="10"/>
      <c r="N329" s="10"/>
      <c r="O329" s="10"/>
      <c r="P329" s="10"/>
    </row>
    <row r="330" spans="1:16" s="11" customFormat="1" x14ac:dyDescent="0.2">
      <c r="A330" s="10"/>
      <c r="G330" s="214"/>
      <c r="H330" s="10"/>
      <c r="I330" s="10"/>
      <c r="J330" s="10"/>
      <c r="K330" s="10"/>
      <c r="L330" s="10"/>
      <c r="M330" s="10"/>
      <c r="N330" s="10"/>
      <c r="O330" s="10"/>
      <c r="P330" s="10"/>
    </row>
    <row r="331" spans="1:16" s="11" customFormat="1" x14ac:dyDescent="0.2">
      <c r="A331" s="10"/>
      <c r="G331" s="214"/>
      <c r="H331" s="10"/>
      <c r="I331" s="10"/>
      <c r="J331" s="10"/>
      <c r="K331" s="10"/>
      <c r="L331" s="10"/>
      <c r="M331" s="10"/>
      <c r="N331" s="10"/>
      <c r="O331" s="10"/>
      <c r="P331" s="10"/>
    </row>
    <row r="332" spans="1:16" s="11" customFormat="1" x14ac:dyDescent="0.2">
      <c r="A332" s="10"/>
      <c r="G332" s="214"/>
      <c r="H332" s="10"/>
      <c r="I332" s="10"/>
      <c r="J332" s="10"/>
      <c r="K332" s="10"/>
      <c r="L332" s="10"/>
      <c r="M332" s="10"/>
      <c r="N332" s="10"/>
      <c r="O332" s="10"/>
      <c r="P332" s="10"/>
    </row>
    <row r="333" spans="1:16" s="11" customFormat="1" x14ac:dyDescent="0.2">
      <c r="A333" s="10"/>
      <c r="G333" s="214"/>
      <c r="H333" s="10"/>
      <c r="I333" s="10"/>
      <c r="J333" s="10"/>
      <c r="K333" s="10"/>
      <c r="L333" s="10"/>
      <c r="M333" s="10"/>
      <c r="N333" s="10"/>
      <c r="O333" s="10"/>
      <c r="P333" s="10"/>
    </row>
    <row r="334" spans="1:16" s="11" customFormat="1" x14ac:dyDescent="0.2">
      <c r="A334" s="10"/>
      <c r="G334" s="214"/>
      <c r="H334" s="10"/>
      <c r="I334" s="10"/>
      <c r="J334" s="10"/>
      <c r="K334" s="10"/>
      <c r="L334" s="10"/>
      <c r="M334" s="10"/>
      <c r="N334" s="10"/>
      <c r="O334" s="10"/>
      <c r="P334" s="10"/>
    </row>
    <row r="335" spans="1:16" s="11" customFormat="1" x14ac:dyDescent="0.2">
      <c r="A335" s="10"/>
      <c r="G335" s="214"/>
      <c r="H335" s="10"/>
      <c r="I335" s="10"/>
      <c r="J335" s="10"/>
      <c r="K335" s="10"/>
      <c r="L335" s="10"/>
      <c r="M335" s="10"/>
      <c r="N335" s="10"/>
      <c r="O335" s="10"/>
      <c r="P335" s="10"/>
    </row>
    <row r="336" spans="1:16" s="11" customFormat="1" x14ac:dyDescent="0.2">
      <c r="A336" s="10"/>
      <c r="G336" s="214"/>
      <c r="H336" s="10"/>
      <c r="I336" s="10"/>
      <c r="J336" s="10"/>
      <c r="K336" s="10"/>
      <c r="L336" s="10"/>
      <c r="M336" s="10"/>
      <c r="N336" s="10"/>
      <c r="O336" s="10"/>
      <c r="P336" s="10"/>
    </row>
    <row r="337" spans="1:16" s="11" customFormat="1" x14ac:dyDescent="0.2">
      <c r="A337" s="10"/>
      <c r="G337" s="214"/>
      <c r="H337" s="10"/>
      <c r="I337" s="10"/>
      <c r="J337" s="10"/>
      <c r="K337" s="10"/>
      <c r="L337" s="10"/>
      <c r="M337" s="10"/>
      <c r="N337" s="10"/>
      <c r="O337" s="10"/>
      <c r="P337" s="10"/>
    </row>
    <row r="338" spans="1:16" s="11" customFormat="1" x14ac:dyDescent="0.2">
      <c r="A338" s="10"/>
      <c r="G338" s="214"/>
      <c r="H338" s="10"/>
      <c r="I338" s="10"/>
      <c r="J338" s="10"/>
      <c r="K338" s="10"/>
      <c r="L338" s="10"/>
      <c r="M338" s="10"/>
      <c r="N338" s="10"/>
      <c r="O338" s="10"/>
      <c r="P338" s="10"/>
    </row>
    <row r="339" spans="1:16" s="11" customFormat="1" x14ac:dyDescent="0.2">
      <c r="A339" s="10"/>
      <c r="G339" s="214"/>
      <c r="H339" s="10"/>
      <c r="I339" s="10"/>
      <c r="J339" s="10"/>
      <c r="K339" s="10"/>
      <c r="L339" s="10"/>
      <c r="M339" s="10"/>
      <c r="N339" s="10"/>
      <c r="O339" s="10"/>
      <c r="P339" s="10"/>
    </row>
    <row r="340" spans="1:16" s="11" customFormat="1" x14ac:dyDescent="0.2">
      <c r="A340" s="10"/>
      <c r="G340" s="214"/>
      <c r="H340" s="10"/>
      <c r="I340" s="10"/>
      <c r="J340" s="10"/>
      <c r="K340" s="10"/>
      <c r="L340" s="10"/>
      <c r="M340" s="10"/>
      <c r="N340" s="10"/>
      <c r="O340" s="10"/>
      <c r="P340" s="10"/>
    </row>
    <row r="341" spans="1:16" s="11" customFormat="1" x14ac:dyDescent="0.2">
      <c r="A341" s="10"/>
      <c r="G341" s="214"/>
      <c r="H341" s="10"/>
      <c r="I341" s="10"/>
      <c r="J341" s="10"/>
      <c r="K341" s="10"/>
      <c r="L341" s="10"/>
      <c r="M341" s="10"/>
      <c r="N341" s="10"/>
      <c r="O341" s="10"/>
      <c r="P341" s="10"/>
    </row>
    <row r="342" spans="1:16" s="11" customFormat="1" x14ac:dyDescent="0.2">
      <c r="A342" s="10"/>
      <c r="G342" s="214"/>
      <c r="H342" s="10"/>
      <c r="I342" s="10"/>
      <c r="J342" s="10"/>
      <c r="K342" s="10"/>
      <c r="L342" s="10"/>
      <c r="M342" s="10"/>
      <c r="N342" s="10"/>
      <c r="O342" s="10"/>
      <c r="P342" s="10"/>
    </row>
    <row r="343" spans="1:16" s="11" customFormat="1" x14ac:dyDescent="0.2">
      <c r="A343" s="10"/>
      <c r="G343" s="214"/>
      <c r="H343" s="10"/>
      <c r="I343" s="10"/>
      <c r="J343" s="10"/>
      <c r="K343" s="10"/>
      <c r="L343" s="10"/>
      <c r="M343" s="10"/>
      <c r="N343" s="10"/>
      <c r="O343" s="10"/>
      <c r="P343" s="10"/>
    </row>
    <row r="344" spans="1:16" s="11" customFormat="1" x14ac:dyDescent="0.2">
      <c r="A344" s="10"/>
      <c r="G344" s="214"/>
      <c r="H344" s="10"/>
      <c r="I344" s="10"/>
      <c r="J344" s="10"/>
      <c r="K344" s="10"/>
      <c r="L344" s="10"/>
      <c r="M344" s="10"/>
      <c r="N344" s="10"/>
      <c r="O344" s="10"/>
      <c r="P344" s="10"/>
    </row>
    <row r="345" spans="1:16" s="11" customFormat="1" x14ac:dyDescent="0.2">
      <c r="A345" s="10"/>
      <c r="G345" s="214"/>
      <c r="H345" s="10"/>
      <c r="I345" s="10"/>
      <c r="J345" s="10"/>
      <c r="K345" s="10"/>
      <c r="L345" s="10"/>
      <c r="M345" s="10"/>
      <c r="N345" s="10"/>
      <c r="O345" s="10"/>
      <c r="P345" s="10"/>
    </row>
    <row r="346" spans="1:16" s="11" customFormat="1" x14ac:dyDescent="0.2">
      <c r="A346" s="10"/>
      <c r="G346" s="214"/>
      <c r="H346" s="10"/>
      <c r="I346" s="10"/>
      <c r="J346" s="10"/>
      <c r="K346" s="10"/>
      <c r="L346" s="10"/>
      <c r="M346" s="10"/>
      <c r="N346" s="10"/>
      <c r="O346" s="10"/>
      <c r="P346" s="10"/>
    </row>
    <row r="347" spans="1:16" s="11" customFormat="1" x14ac:dyDescent="0.2">
      <c r="A347" s="10"/>
      <c r="G347" s="214"/>
      <c r="H347" s="10"/>
      <c r="I347" s="10"/>
      <c r="J347" s="10"/>
      <c r="K347" s="10"/>
      <c r="L347" s="10"/>
      <c r="M347" s="10"/>
      <c r="N347" s="10"/>
      <c r="O347" s="10"/>
      <c r="P347" s="10"/>
    </row>
    <row r="348" spans="1:16" s="11" customFormat="1" x14ac:dyDescent="0.2">
      <c r="A348" s="10"/>
      <c r="G348" s="214"/>
      <c r="H348" s="10"/>
      <c r="I348" s="10"/>
      <c r="J348" s="10"/>
      <c r="K348" s="10"/>
      <c r="L348" s="10"/>
      <c r="M348" s="10"/>
      <c r="N348" s="10"/>
      <c r="O348" s="10"/>
      <c r="P348" s="10"/>
    </row>
    <row r="349" spans="1:16" s="11" customFormat="1" x14ac:dyDescent="0.2">
      <c r="A349" s="10"/>
      <c r="G349" s="214"/>
      <c r="H349" s="10"/>
      <c r="I349" s="10"/>
      <c r="J349" s="10"/>
      <c r="K349" s="10"/>
      <c r="L349" s="10"/>
      <c r="M349" s="10"/>
      <c r="N349" s="10"/>
      <c r="O349" s="10"/>
      <c r="P349" s="10"/>
    </row>
    <row r="350" spans="1:16" s="11" customFormat="1" x14ac:dyDescent="0.2">
      <c r="A350" s="1"/>
      <c r="B350" s="1"/>
      <c r="C350" s="1"/>
      <c r="D350" s="1"/>
      <c r="E350" s="1"/>
      <c r="F350" s="1"/>
      <c r="G350" s="214"/>
      <c r="H350" s="10"/>
      <c r="I350" s="10"/>
      <c r="J350" s="10"/>
      <c r="K350" s="10"/>
      <c r="L350" s="10"/>
      <c r="M350" s="10"/>
      <c r="N350" s="10"/>
      <c r="O350" s="10"/>
      <c r="P350" s="10"/>
    </row>
    <row r="351" spans="1:16" s="11" customFormat="1" x14ac:dyDescent="0.2">
      <c r="A351" s="1"/>
      <c r="B351" s="1"/>
      <c r="C351" s="1"/>
      <c r="D351" s="1"/>
      <c r="E351" s="1"/>
      <c r="F351" s="1"/>
      <c r="G351" s="214"/>
      <c r="H351" s="10"/>
      <c r="I351" s="10"/>
      <c r="J351" s="10"/>
      <c r="K351" s="10"/>
      <c r="L351" s="10"/>
      <c r="M351" s="10"/>
      <c r="N351" s="10"/>
      <c r="O351" s="10"/>
      <c r="P351" s="10"/>
    </row>
    <row r="352" spans="1:16" s="11" customFormat="1" x14ac:dyDescent="0.2">
      <c r="A352" s="1"/>
      <c r="B352" s="1"/>
      <c r="C352" s="1"/>
      <c r="D352" s="1"/>
      <c r="E352" s="1"/>
      <c r="F352" s="1"/>
      <c r="G352" s="214"/>
      <c r="H352" s="10"/>
      <c r="I352" s="10"/>
      <c r="J352" s="10"/>
      <c r="K352" s="10"/>
      <c r="L352" s="10"/>
      <c r="M352" s="10"/>
      <c r="N352" s="10"/>
      <c r="O352" s="10"/>
      <c r="P352" s="10"/>
    </row>
    <row r="353" spans="1:16" s="11" customFormat="1" x14ac:dyDescent="0.2">
      <c r="A353" s="1"/>
      <c r="B353" s="1"/>
      <c r="C353" s="1"/>
      <c r="D353" s="1"/>
      <c r="E353" s="1"/>
      <c r="F353" s="1"/>
      <c r="G353" s="214"/>
      <c r="H353" s="10"/>
      <c r="I353" s="10"/>
      <c r="J353" s="10"/>
      <c r="K353" s="10"/>
      <c r="L353" s="10"/>
      <c r="M353" s="10"/>
      <c r="N353" s="10"/>
      <c r="O353" s="10"/>
      <c r="P353" s="10"/>
    </row>
    <row r="354" spans="1:16" x14ac:dyDescent="0.2">
      <c r="G354" s="214"/>
    </row>
    <row r="355" spans="1:16" x14ac:dyDescent="0.2">
      <c r="G355" s="214"/>
    </row>
    <row r="356" spans="1:16" x14ac:dyDescent="0.2">
      <c r="G356" s="214"/>
    </row>
    <row r="357" spans="1:16" x14ac:dyDescent="0.2">
      <c r="G357" s="214"/>
    </row>
    <row r="358" spans="1:16" x14ac:dyDescent="0.2">
      <c r="G358" s="214"/>
    </row>
    <row r="359" spans="1:16" x14ac:dyDescent="0.2">
      <c r="G359" s="214"/>
    </row>
    <row r="360" spans="1:16" x14ac:dyDescent="0.2">
      <c r="G360" s="214"/>
    </row>
    <row r="361" spans="1:16" x14ac:dyDescent="0.2">
      <c r="G361" s="214"/>
    </row>
    <row r="362" spans="1:16" x14ac:dyDescent="0.2">
      <c r="G362" s="214"/>
    </row>
    <row r="363" spans="1:16" x14ac:dyDescent="0.2">
      <c r="G363" s="214"/>
    </row>
    <row r="364" spans="1:16" x14ac:dyDescent="0.2">
      <c r="G364" s="214"/>
    </row>
    <row r="365" spans="1:16" x14ac:dyDescent="0.2">
      <c r="G365" s="214"/>
    </row>
    <row r="366" spans="1:16" x14ac:dyDescent="0.2">
      <c r="G366" s="214"/>
    </row>
    <row r="367" spans="1:16" x14ac:dyDescent="0.2">
      <c r="G367" s="214"/>
    </row>
    <row r="368" spans="1:16" x14ac:dyDescent="0.2">
      <c r="G368" s="214"/>
    </row>
    <row r="369" spans="7:7" x14ac:dyDescent="0.2">
      <c r="G369" s="214"/>
    </row>
    <row r="370" spans="7:7" x14ac:dyDescent="0.2">
      <c r="G370" s="214"/>
    </row>
    <row r="371" spans="7:7" x14ac:dyDescent="0.2">
      <c r="G371" s="214"/>
    </row>
    <row r="372" spans="7:7" x14ac:dyDescent="0.2">
      <c r="G372" s="214"/>
    </row>
    <row r="373" spans="7:7" x14ac:dyDescent="0.2">
      <c r="G373" s="214"/>
    </row>
    <row r="374" spans="7:7" x14ac:dyDescent="0.2">
      <c r="G374" s="214"/>
    </row>
    <row r="375" spans="7:7" x14ac:dyDescent="0.2">
      <c r="G375" s="214"/>
    </row>
    <row r="376" spans="7:7" x14ac:dyDescent="0.2">
      <c r="G376" s="214"/>
    </row>
    <row r="377" spans="7:7" x14ac:dyDescent="0.2">
      <c r="G377" s="214"/>
    </row>
    <row r="378" spans="7:7" x14ac:dyDescent="0.2">
      <c r="G378" s="214"/>
    </row>
    <row r="379" spans="7:7" x14ac:dyDescent="0.2">
      <c r="G379" s="214"/>
    </row>
    <row r="380" spans="7:7" x14ac:dyDescent="0.2">
      <c r="G380" s="214"/>
    </row>
    <row r="381" spans="7:7" x14ac:dyDescent="0.2">
      <c r="G381" s="214"/>
    </row>
    <row r="382" spans="7:7" x14ac:dyDescent="0.2">
      <c r="G382" s="214"/>
    </row>
    <row r="383" spans="7:7" x14ac:dyDescent="0.2">
      <c r="G383" s="214"/>
    </row>
    <row r="384" spans="7:7" x14ac:dyDescent="0.2">
      <c r="G384" s="214"/>
    </row>
    <row r="385" spans="7:7" x14ac:dyDescent="0.2">
      <c r="G385" s="214"/>
    </row>
    <row r="386" spans="7:7" x14ac:dyDescent="0.2">
      <c r="G386" s="214"/>
    </row>
    <row r="387" spans="7:7" x14ac:dyDescent="0.2">
      <c r="G387" s="214"/>
    </row>
    <row r="388" spans="7:7" x14ac:dyDescent="0.2">
      <c r="G388" s="214"/>
    </row>
    <row r="389" spans="7:7" x14ac:dyDescent="0.2">
      <c r="G389" s="214"/>
    </row>
    <row r="390" spans="7:7" x14ac:dyDescent="0.2">
      <c r="G390" s="214"/>
    </row>
    <row r="391" spans="7:7" x14ac:dyDescent="0.2">
      <c r="G391" s="214"/>
    </row>
    <row r="392" spans="7:7" x14ac:dyDescent="0.2">
      <c r="G392" s="214"/>
    </row>
    <row r="393" spans="7:7" x14ac:dyDescent="0.2">
      <c r="G393" s="214"/>
    </row>
    <row r="394" spans="7:7" x14ac:dyDescent="0.2">
      <c r="G394" s="214"/>
    </row>
    <row r="395" spans="7:7" x14ac:dyDescent="0.2">
      <c r="G395" s="214"/>
    </row>
    <row r="396" spans="7:7" x14ac:dyDescent="0.2">
      <c r="G396" s="214"/>
    </row>
    <row r="397" spans="7:7" x14ac:dyDescent="0.2">
      <c r="G397" s="214"/>
    </row>
    <row r="398" spans="7:7" x14ac:dyDescent="0.2">
      <c r="G398" s="214"/>
    </row>
    <row r="399" spans="7:7" x14ac:dyDescent="0.2">
      <c r="G399" s="214"/>
    </row>
    <row r="400" spans="7:7" x14ac:dyDescent="0.2">
      <c r="G400" s="214"/>
    </row>
    <row r="401" spans="7:7" x14ac:dyDescent="0.2">
      <c r="G401" s="214"/>
    </row>
    <row r="402" spans="7:7" x14ac:dyDescent="0.2">
      <c r="G402" s="214"/>
    </row>
    <row r="403" spans="7:7" x14ac:dyDescent="0.2">
      <c r="G403" s="214"/>
    </row>
    <row r="404" spans="7:7" x14ac:dyDescent="0.2">
      <c r="G404" s="214"/>
    </row>
    <row r="405" spans="7:7" x14ac:dyDescent="0.2">
      <c r="G405" s="214"/>
    </row>
    <row r="406" spans="7:7" x14ac:dyDescent="0.2">
      <c r="G406" s="214"/>
    </row>
    <row r="407" spans="7:7" x14ac:dyDescent="0.2">
      <c r="G407" s="214"/>
    </row>
    <row r="408" spans="7:7" x14ac:dyDescent="0.2">
      <c r="G408" s="214"/>
    </row>
    <row r="409" spans="7:7" x14ac:dyDescent="0.2">
      <c r="G409" s="214"/>
    </row>
    <row r="410" spans="7:7" x14ac:dyDescent="0.2">
      <c r="G410" s="214"/>
    </row>
    <row r="411" spans="7:7" x14ac:dyDescent="0.2">
      <c r="G411" s="214"/>
    </row>
    <row r="412" spans="7:7" x14ac:dyDescent="0.2">
      <c r="G412" s="214"/>
    </row>
    <row r="413" spans="7:7" x14ac:dyDescent="0.2">
      <c r="G413" s="214"/>
    </row>
    <row r="414" spans="7:7" x14ac:dyDescent="0.2">
      <c r="G414" s="214"/>
    </row>
    <row r="415" spans="7:7" x14ac:dyDescent="0.2">
      <c r="G415" s="214"/>
    </row>
    <row r="416" spans="7:7" x14ac:dyDescent="0.2">
      <c r="G416" s="214"/>
    </row>
    <row r="417" spans="7:7" x14ac:dyDescent="0.2">
      <c r="G417" s="214"/>
    </row>
    <row r="418" spans="7:7" x14ac:dyDescent="0.2">
      <c r="G418" s="214"/>
    </row>
    <row r="419" spans="7:7" x14ac:dyDescent="0.2">
      <c r="G419" s="214"/>
    </row>
    <row r="420" spans="7:7" x14ac:dyDescent="0.2">
      <c r="G420" s="214"/>
    </row>
    <row r="421" spans="7:7" x14ac:dyDescent="0.2">
      <c r="G421" s="214"/>
    </row>
    <row r="422" spans="7:7" x14ac:dyDescent="0.2">
      <c r="G422" s="214"/>
    </row>
    <row r="423" spans="7:7" x14ac:dyDescent="0.2">
      <c r="G423" s="214"/>
    </row>
    <row r="424" spans="7:7" x14ac:dyDescent="0.2">
      <c r="G424" s="214"/>
    </row>
    <row r="425" spans="7:7" x14ac:dyDescent="0.2">
      <c r="G425" s="214"/>
    </row>
    <row r="426" spans="7:7" x14ac:dyDescent="0.2">
      <c r="G426" s="214"/>
    </row>
    <row r="427" spans="7:7" x14ac:dyDescent="0.2">
      <c r="G427" s="214"/>
    </row>
    <row r="428" spans="7:7" x14ac:dyDescent="0.2">
      <c r="G428" s="214"/>
    </row>
    <row r="429" spans="7:7" x14ac:dyDescent="0.2">
      <c r="G429" s="214"/>
    </row>
    <row r="430" spans="7:7" x14ac:dyDescent="0.2">
      <c r="G430" s="214"/>
    </row>
    <row r="431" spans="7:7" x14ac:dyDescent="0.2">
      <c r="G431" s="214"/>
    </row>
    <row r="432" spans="7:7" x14ac:dyDescent="0.2">
      <c r="G432" s="214"/>
    </row>
    <row r="433" spans="7:7" x14ac:dyDescent="0.2">
      <c r="G433" s="214"/>
    </row>
    <row r="434" spans="7:7" x14ac:dyDescent="0.2">
      <c r="G434" s="214"/>
    </row>
    <row r="435" spans="7:7" x14ac:dyDescent="0.2">
      <c r="G435" s="214"/>
    </row>
    <row r="436" spans="7:7" x14ac:dyDescent="0.2">
      <c r="G436" s="214"/>
    </row>
    <row r="437" spans="7:7" x14ac:dyDescent="0.2">
      <c r="G437" s="214"/>
    </row>
    <row r="438" spans="7:7" x14ac:dyDescent="0.2">
      <c r="G438" s="214"/>
    </row>
    <row r="439" spans="7:7" x14ac:dyDescent="0.2">
      <c r="G439" s="214"/>
    </row>
    <row r="440" spans="7:7" x14ac:dyDescent="0.2">
      <c r="G440" s="214"/>
    </row>
    <row r="441" spans="7:7" x14ac:dyDescent="0.2">
      <c r="G441" s="214"/>
    </row>
    <row r="442" spans="7:7" x14ac:dyDescent="0.2">
      <c r="G442" s="214"/>
    </row>
    <row r="443" spans="7:7" x14ac:dyDescent="0.2">
      <c r="G443" s="214"/>
    </row>
    <row r="444" spans="7:7" x14ac:dyDescent="0.2">
      <c r="G444" s="214"/>
    </row>
    <row r="445" spans="7:7" x14ac:dyDescent="0.2">
      <c r="G445" s="214"/>
    </row>
  </sheetData>
  <sortState xmlns:xlrd2="http://schemas.microsoft.com/office/spreadsheetml/2017/richdata2" ref="G134:G203">
    <sortCondition ref="G134"/>
  </sortState>
  <mergeCells count="52">
    <mergeCell ref="A50:A54"/>
    <mergeCell ref="A32:E34"/>
    <mergeCell ref="F32:G32"/>
    <mergeCell ref="F33:G33"/>
    <mergeCell ref="F34:G34"/>
    <mergeCell ref="A46:D46"/>
    <mergeCell ref="B47:C47"/>
    <mergeCell ref="B50:C54"/>
    <mergeCell ref="B48:C48"/>
    <mergeCell ref="B49:C49"/>
    <mergeCell ref="C41:D41"/>
    <mergeCell ref="C38:D38"/>
    <mergeCell ref="E47:G54"/>
    <mergeCell ref="E46:G46"/>
    <mergeCell ref="C42:D42"/>
    <mergeCell ref="C39:D39"/>
    <mergeCell ref="B1:G1"/>
    <mergeCell ref="A35:B35"/>
    <mergeCell ref="C35:D35"/>
    <mergeCell ref="B29:D29"/>
    <mergeCell ref="B21:G21"/>
    <mergeCell ref="F13:G13"/>
    <mergeCell ref="A3:G3"/>
    <mergeCell ref="A10:G10"/>
    <mergeCell ref="B15:G15"/>
    <mergeCell ref="A18:G18"/>
    <mergeCell ref="F14:G14"/>
    <mergeCell ref="A24:G24"/>
    <mergeCell ref="A30:G30"/>
    <mergeCell ref="F25:G25"/>
    <mergeCell ref="B12:G12"/>
    <mergeCell ref="C43:D43"/>
    <mergeCell ref="C44:D44"/>
    <mergeCell ref="A45:G45"/>
    <mergeCell ref="A40:G40"/>
    <mergeCell ref="C37:D37"/>
    <mergeCell ref="C36:D36"/>
    <mergeCell ref="C13:E13"/>
    <mergeCell ref="B20:G20"/>
    <mergeCell ref="A17:G17"/>
    <mergeCell ref="A19:G19"/>
    <mergeCell ref="A23:D23"/>
    <mergeCell ref="C14:E14"/>
    <mergeCell ref="E23:G23"/>
    <mergeCell ref="A2:G2"/>
    <mergeCell ref="A4:G4"/>
    <mergeCell ref="A11:G11"/>
    <mergeCell ref="A9:G9"/>
    <mergeCell ref="B7:G7"/>
    <mergeCell ref="D8:E8"/>
    <mergeCell ref="B5:G5"/>
    <mergeCell ref="B6:G6"/>
  </mergeCells>
  <dataValidations count="10">
    <dataValidation type="list" allowBlank="1" showInputMessage="1" showErrorMessage="1" sqref="F13" xr:uid="{00000000-0002-0000-0000-000000000000}">
      <formula1>$D$150:$D$152</formula1>
    </dataValidation>
    <dataValidation type="list" allowBlank="1" showInputMessage="1" showErrorMessage="1" sqref="B15" xr:uid="{00000000-0002-0000-0000-000001000000}">
      <formula1>$D$155:$D$173</formula1>
    </dataValidation>
    <dataValidation type="list" allowBlank="1" showInputMessage="1" showErrorMessage="1" sqref="F14" xr:uid="{00000000-0002-0000-0000-000002000000}">
      <formula1>$D$142:$D$146</formula1>
    </dataValidation>
    <dataValidation type="list" allowBlank="1" showInputMessage="1" showErrorMessage="1" sqref="B13" xr:uid="{00000000-0002-0000-0000-000003000000}">
      <formula1>$G$200:$G$209</formula1>
    </dataValidation>
    <dataValidation type="list" allowBlank="1" showInputMessage="1" showErrorMessage="1" sqref="B8" xr:uid="{00000000-0002-0000-0000-000004000000}">
      <formula1>$D$128:$D$130</formula1>
    </dataValidation>
    <dataValidation type="list" allowBlank="1" showInputMessage="1" showErrorMessage="1" sqref="B14" xr:uid="{00000000-0002-0000-0000-000005000000}">
      <formula1>$D$133:$D$136</formula1>
    </dataValidation>
    <dataValidation type="date" allowBlank="1" showInputMessage="1" showErrorMessage="1" error="La valeur que vous avez tapée n'est pas valide. La valeur doit être comprise entre le 01/01/2024 et le 31/12/2024." sqref="B27" xr:uid="{00000000-0002-0000-0000-000007000000}">
      <formula1>44927</formula1>
      <formula2>45291</formula2>
    </dataValidation>
    <dataValidation operator="greaterThan" allowBlank="1" showInputMessage="1" showErrorMessage="1" error="La date de fin de formation doit être obligatoirement supérieure à la date de début de formation." sqref="B28" xr:uid="{00000000-0002-0000-0000-000008000000}"/>
    <dataValidation type="list" allowBlank="1" showInputMessage="1" showErrorMessage="1" sqref="B5:G5" xr:uid="{00000000-0002-0000-0000-000009000000}">
      <formula1>$A$128:$A$210</formula1>
    </dataValidation>
    <dataValidation type="list" allowBlank="1" showInputMessage="1" showErrorMessage="1" sqref="B20:G20" xr:uid="{00000000-0002-0000-0000-00000A000000}">
      <formula1>$G$168:$G$189</formula1>
    </dataValidation>
  </dataValidations>
  <hyperlinks>
    <hyperlink ref="E22" r:id="rId1" xr:uid="{00000000-0004-0000-0000-000000000000}"/>
  </hyperlinks>
  <pageMargins left="0.31496062992125984" right="0.31496062992125984" top="0.35433070866141736" bottom="0.35433070866141736" header="0.31496062992125984" footer="0.31496062992125984"/>
  <pageSetup paperSize="9" scale="45"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3" sqref="B13"/>
    </sheetView>
  </sheetViews>
  <sheetFormatPr baseColWidth="10" defaultRowHeight="15" x14ac:dyDescent="0.25"/>
  <cols>
    <col min="1" max="1" width="47" customWidth="1"/>
    <col min="2" max="2" width="40.7109375" customWidth="1"/>
    <col min="3" max="3" width="43.5703125" customWidth="1"/>
  </cols>
  <sheetData>
    <row r="1" spans="1:3" ht="30" customHeight="1" x14ac:dyDescent="0.4">
      <c r="A1" s="183" t="s">
        <v>332</v>
      </c>
      <c r="B1" s="183"/>
      <c r="C1" s="183"/>
    </row>
    <row r="2" spans="1:3" ht="15.75" thickBot="1" x14ac:dyDescent="0.3"/>
    <row r="3" spans="1:3" ht="24" thickBot="1" x14ac:dyDescent="0.3">
      <c r="A3" s="94" t="s">
        <v>303</v>
      </c>
      <c r="B3" s="115">
        <v>21.61</v>
      </c>
    </row>
    <row r="4" spans="1:3" ht="24" thickBot="1" x14ac:dyDescent="0.3">
      <c r="A4" s="122"/>
      <c r="B4" s="95"/>
      <c r="C4" s="127"/>
    </row>
    <row r="5" spans="1:3" ht="21.75" thickBot="1" x14ac:dyDescent="0.3">
      <c r="A5" s="117" t="s">
        <v>304</v>
      </c>
      <c r="B5" s="96" t="s">
        <v>305</v>
      </c>
    </row>
    <row r="6" spans="1:3" ht="21.75" thickBot="1" x14ac:dyDescent="0.4">
      <c r="A6" s="118"/>
      <c r="B6" s="116">
        <f>A6*$B$3</f>
        <v>0</v>
      </c>
    </row>
  </sheetData>
  <mergeCells count="1">
    <mergeCell ref="A1:C1"/>
  </mergeCell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3"/>
  <sheetViews>
    <sheetView workbookViewId="0">
      <selection activeCell="B23" sqref="B23"/>
    </sheetView>
  </sheetViews>
  <sheetFormatPr baseColWidth="10" defaultRowHeight="23.25" x14ac:dyDescent="0.35"/>
  <cols>
    <col min="1" max="1" width="49" style="109" bestFit="1" customWidth="1"/>
    <col min="2" max="3" width="21" style="110" customWidth="1"/>
    <col min="4" max="4" width="35.7109375" style="111" customWidth="1"/>
    <col min="5" max="5" width="21.28515625" style="112" bestFit="1" customWidth="1"/>
    <col min="257" max="257" width="49" bestFit="1" customWidth="1"/>
    <col min="258" max="258" width="13.28515625" bestFit="1" customWidth="1"/>
    <col min="259" max="259" width="57.140625" customWidth="1"/>
    <col min="260" max="260" width="24" bestFit="1" customWidth="1"/>
    <col min="261" max="261" width="21.28515625" bestFit="1" customWidth="1"/>
    <col min="513" max="513" width="49" bestFit="1" customWidth="1"/>
    <col min="514" max="514" width="13.28515625" bestFit="1" customWidth="1"/>
    <col min="515" max="515" width="57.140625" customWidth="1"/>
    <col min="516" max="516" width="24" bestFit="1" customWidth="1"/>
    <col min="517" max="517" width="21.28515625" bestFit="1" customWidth="1"/>
    <col min="769" max="769" width="49" bestFit="1" customWidth="1"/>
    <col min="770" max="770" width="13.28515625" bestFit="1" customWidth="1"/>
    <col min="771" max="771" width="57.140625" customWidth="1"/>
    <col min="772" max="772" width="24" bestFit="1" customWidth="1"/>
    <col min="773" max="773" width="21.28515625" bestFit="1" customWidth="1"/>
    <col min="1025" max="1025" width="49" bestFit="1" customWidth="1"/>
    <col min="1026" max="1026" width="13.28515625" bestFit="1" customWidth="1"/>
    <col min="1027" max="1027" width="57.140625" customWidth="1"/>
    <col min="1028" max="1028" width="24" bestFit="1" customWidth="1"/>
    <col min="1029" max="1029" width="21.28515625" bestFit="1" customWidth="1"/>
    <col min="1281" max="1281" width="49" bestFit="1" customWidth="1"/>
    <col min="1282" max="1282" width="13.28515625" bestFit="1" customWidth="1"/>
    <col min="1283" max="1283" width="57.140625" customWidth="1"/>
    <col min="1284" max="1284" width="24" bestFit="1" customWidth="1"/>
    <col min="1285" max="1285" width="21.28515625" bestFit="1" customWidth="1"/>
    <col min="1537" max="1537" width="49" bestFit="1" customWidth="1"/>
    <col min="1538" max="1538" width="13.28515625" bestFit="1" customWidth="1"/>
    <col min="1539" max="1539" width="57.140625" customWidth="1"/>
    <col min="1540" max="1540" width="24" bestFit="1" customWidth="1"/>
    <col min="1541" max="1541" width="21.28515625" bestFit="1" customWidth="1"/>
    <col min="1793" max="1793" width="49" bestFit="1" customWidth="1"/>
    <col min="1794" max="1794" width="13.28515625" bestFit="1" customWidth="1"/>
    <col min="1795" max="1795" width="57.140625" customWidth="1"/>
    <col min="1796" max="1796" width="24" bestFit="1" customWidth="1"/>
    <col min="1797" max="1797" width="21.28515625" bestFit="1" customWidth="1"/>
    <col min="2049" max="2049" width="49" bestFit="1" customWidth="1"/>
    <col min="2050" max="2050" width="13.28515625" bestFit="1" customWidth="1"/>
    <col min="2051" max="2051" width="57.140625" customWidth="1"/>
    <col min="2052" max="2052" width="24" bestFit="1" customWidth="1"/>
    <col min="2053" max="2053" width="21.28515625" bestFit="1" customWidth="1"/>
    <col min="2305" max="2305" width="49" bestFit="1" customWidth="1"/>
    <col min="2306" max="2306" width="13.28515625" bestFit="1" customWidth="1"/>
    <col min="2307" max="2307" width="57.140625" customWidth="1"/>
    <col min="2308" max="2308" width="24" bestFit="1" customWidth="1"/>
    <col min="2309" max="2309" width="21.28515625" bestFit="1" customWidth="1"/>
    <col min="2561" max="2561" width="49" bestFit="1" customWidth="1"/>
    <col min="2562" max="2562" width="13.28515625" bestFit="1" customWidth="1"/>
    <col min="2563" max="2563" width="57.140625" customWidth="1"/>
    <col min="2564" max="2564" width="24" bestFit="1" customWidth="1"/>
    <col min="2565" max="2565" width="21.28515625" bestFit="1" customWidth="1"/>
    <col min="2817" max="2817" width="49" bestFit="1" customWidth="1"/>
    <col min="2818" max="2818" width="13.28515625" bestFit="1" customWidth="1"/>
    <col min="2819" max="2819" width="57.140625" customWidth="1"/>
    <col min="2820" max="2820" width="24" bestFit="1" customWidth="1"/>
    <col min="2821" max="2821" width="21.28515625" bestFit="1" customWidth="1"/>
    <col min="3073" max="3073" width="49" bestFit="1" customWidth="1"/>
    <col min="3074" max="3074" width="13.28515625" bestFit="1" customWidth="1"/>
    <col min="3075" max="3075" width="57.140625" customWidth="1"/>
    <col min="3076" max="3076" width="24" bestFit="1" customWidth="1"/>
    <col min="3077" max="3077" width="21.28515625" bestFit="1" customWidth="1"/>
    <col min="3329" max="3329" width="49" bestFit="1" customWidth="1"/>
    <col min="3330" max="3330" width="13.28515625" bestFit="1" customWidth="1"/>
    <col min="3331" max="3331" width="57.140625" customWidth="1"/>
    <col min="3332" max="3332" width="24" bestFit="1" customWidth="1"/>
    <col min="3333" max="3333" width="21.28515625" bestFit="1" customWidth="1"/>
    <col min="3585" max="3585" width="49" bestFit="1" customWidth="1"/>
    <col min="3586" max="3586" width="13.28515625" bestFit="1" customWidth="1"/>
    <col min="3587" max="3587" width="57.140625" customWidth="1"/>
    <col min="3588" max="3588" width="24" bestFit="1" customWidth="1"/>
    <col min="3589" max="3589" width="21.28515625" bestFit="1" customWidth="1"/>
    <col min="3841" max="3841" width="49" bestFit="1" customWidth="1"/>
    <col min="3842" max="3842" width="13.28515625" bestFit="1" customWidth="1"/>
    <col min="3843" max="3843" width="57.140625" customWidth="1"/>
    <col min="3844" max="3844" width="24" bestFit="1" customWidth="1"/>
    <col min="3845" max="3845" width="21.28515625" bestFit="1" customWidth="1"/>
    <col min="4097" max="4097" width="49" bestFit="1" customWidth="1"/>
    <col min="4098" max="4098" width="13.28515625" bestFit="1" customWidth="1"/>
    <col min="4099" max="4099" width="57.140625" customWidth="1"/>
    <col min="4100" max="4100" width="24" bestFit="1" customWidth="1"/>
    <col min="4101" max="4101" width="21.28515625" bestFit="1" customWidth="1"/>
    <col min="4353" max="4353" width="49" bestFit="1" customWidth="1"/>
    <col min="4354" max="4354" width="13.28515625" bestFit="1" customWidth="1"/>
    <col min="4355" max="4355" width="57.140625" customWidth="1"/>
    <col min="4356" max="4356" width="24" bestFit="1" customWidth="1"/>
    <col min="4357" max="4357" width="21.28515625" bestFit="1" customWidth="1"/>
    <col min="4609" max="4609" width="49" bestFit="1" customWidth="1"/>
    <col min="4610" max="4610" width="13.28515625" bestFit="1" customWidth="1"/>
    <col min="4611" max="4611" width="57.140625" customWidth="1"/>
    <col min="4612" max="4612" width="24" bestFit="1" customWidth="1"/>
    <col min="4613" max="4613" width="21.28515625" bestFit="1" customWidth="1"/>
    <col min="4865" max="4865" width="49" bestFit="1" customWidth="1"/>
    <col min="4866" max="4866" width="13.28515625" bestFit="1" customWidth="1"/>
    <col min="4867" max="4867" width="57.140625" customWidth="1"/>
    <col min="4868" max="4868" width="24" bestFit="1" customWidth="1"/>
    <col min="4869" max="4869" width="21.28515625" bestFit="1" customWidth="1"/>
    <col min="5121" max="5121" width="49" bestFit="1" customWidth="1"/>
    <col min="5122" max="5122" width="13.28515625" bestFit="1" customWidth="1"/>
    <col min="5123" max="5123" width="57.140625" customWidth="1"/>
    <col min="5124" max="5124" width="24" bestFit="1" customWidth="1"/>
    <col min="5125" max="5125" width="21.28515625" bestFit="1" customWidth="1"/>
    <col min="5377" max="5377" width="49" bestFit="1" customWidth="1"/>
    <col min="5378" max="5378" width="13.28515625" bestFit="1" customWidth="1"/>
    <col min="5379" max="5379" width="57.140625" customWidth="1"/>
    <col min="5380" max="5380" width="24" bestFit="1" customWidth="1"/>
    <col min="5381" max="5381" width="21.28515625" bestFit="1" customWidth="1"/>
    <col min="5633" max="5633" width="49" bestFit="1" customWidth="1"/>
    <col min="5634" max="5634" width="13.28515625" bestFit="1" customWidth="1"/>
    <col min="5635" max="5635" width="57.140625" customWidth="1"/>
    <col min="5636" max="5636" width="24" bestFit="1" customWidth="1"/>
    <col min="5637" max="5637" width="21.28515625" bestFit="1" customWidth="1"/>
    <col min="5889" max="5889" width="49" bestFit="1" customWidth="1"/>
    <col min="5890" max="5890" width="13.28515625" bestFit="1" customWidth="1"/>
    <col min="5891" max="5891" width="57.140625" customWidth="1"/>
    <col min="5892" max="5892" width="24" bestFit="1" customWidth="1"/>
    <col min="5893" max="5893" width="21.28515625" bestFit="1" customWidth="1"/>
    <col min="6145" max="6145" width="49" bestFit="1" customWidth="1"/>
    <col min="6146" max="6146" width="13.28515625" bestFit="1" customWidth="1"/>
    <col min="6147" max="6147" width="57.140625" customWidth="1"/>
    <col min="6148" max="6148" width="24" bestFit="1" customWidth="1"/>
    <col min="6149" max="6149" width="21.28515625" bestFit="1" customWidth="1"/>
    <col min="6401" max="6401" width="49" bestFit="1" customWidth="1"/>
    <col min="6402" max="6402" width="13.28515625" bestFit="1" customWidth="1"/>
    <col min="6403" max="6403" width="57.140625" customWidth="1"/>
    <col min="6404" max="6404" width="24" bestFit="1" customWidth="1"/>
    <col min="6405" max="6405" width="21.28515625" bestFit="1" customWidth="1"/>
    <col min="6657" max="6657" width="49" bestFit="1" customWidth="1"/>
    <col min="6658" max="6658" width="13.28515625" bestFit="1" customWidth="1"/>
    <col min="6659" max="6659" width="57.140625" customWidth="1"/>
    <col min="6660" max="6660" width="24" bestFit="1" customWidth="1"/>
    <col min="6661" max="6661" width="21.28515625" bestFit="1" customWidth="1"/>
    <col min="6913" max="6913" width="49" bestFit="1" customWidth="1"/>
    <col min="6914" max="6914" width="13.28515625" bestFit="1" customWidth="1"/>
    <col min="6915" max="6915" width="57.140625" customWidth="1"/>
    <col min="6916" max="6916" width="24" bestFit="1" customWidth="1"/>
    <col min="6917" max="6917" width="21.28515625" bestFit="1" customWidth="1"/>
    <col min="7169" max="7169" width="49" bestFit="1" customWidth="1"/>
    <col min="7170" max="7170" width="13.28515625" bestFit="1" customWidth="1"/>
    <col min="7171" max="7171" width="57.140625" customWidth="1"/>
    <col min="7172" max="7172" width="24" bestFit="1" customWidth="1"/>
    <col min="7173" max="7173" width="21.28515625" bestFit="1" customWidth="1"/>
    <col min="7425" max="7425" width="49" bestFit="1" customWidth="1"/>
    <col min="7426" max="7426" width="13.28515625" bestFit="1" customWidth="1"/>
    <col min="7427" max="7427" width="57.140625" customWidth="1"/>
    <col min="7428" max="7428" width="24" bestFit="1" customWidth="1"/>
    <col min="7429" max="7429" width="21.28515625" bestFit="1" customWidth="1"/>
    <col min="7681" max="7681" width="49" bestFit="1" customWidth="1"/>
    <col min="7682" max="7682" width="13.28515625" bestFit="1" customWidth="1"/>
    <col min="7683" max="7683" width="57.140625" customWidth="1"/>
    <col min="7684" max="7684" width="24" bestFit="1" customWidth="1"/>
    <col min="7685" max="7685" width="21.28515625" bestFit="1" customWidth="1"/>
    <col min="7937" max="7937" width="49" bestFit="1" customWidth="1"/>
    <col min="7938" max="7938" width="13.28515625" bestFit="1" customWidth="1"/>
    <col min="7939" max="7939" width="57.140625" customWidth="1"/>
    <col min="7940" max="7940" width="24" bestFit="1" customWidth="1"/>
    <col min="7941" max="7941" width="21.28515625" bestFit="1" customWidth="1"/>
    <col min="8193" max="8193" width="49" bestFit="1" customWidth="1"/>
    <col min="8194" max="8194" width="13.28515625" bestFit="1" customWidth="1"/>
    <col min="8195" max="8195" width="57.140625" customWidth="1"/>
    <col min="8196" max="8196" width="24" bestFit="1" customWidth="1"/>
    <col min="8197" max="8197" width="21.28515625" bestFit="1" customWidth="1"/>
    <col min="8449" max="8449" width="49" bestFit="1" customWidth="1"/>
    <col min="8450" max="8450" width="13.28515625" bestFit="1" customWidth="1"/>
    <col min="8451" max="8451" width="57.140625" customWidth="1"/>
    <col min="8452" max="8452" width="24" bestFit="1" customWidth="1"/>
    <col min="8453" max="8453" width="21.28515625" bestFit="1" customWidth="1"/>
    <col min="8705" max="8705" width="49" bestFit="1" customWidth="1"/>
    <col min="8706" max="8706" width="13.28515625" bestFit="1" customWidth="1"/>
    <col min="8707" max="8707" width="57.140625" customWidth="1"/>
    <col min="8708" max="8708" width="24" bestFit="1" customWidth="1"/>
    <col min="8709" max="8709" width="21.28515625" bestFit="1" customWidth="1"/>
    <col min="8961" max="8961" width="49" bestFit="1" customWidth="1"/>
    <col min="8962" max="8962" width="13.28515625" bestFit="1" customWidth="1"/>
    <col min="8963" max="8963" width="57.140625" customWidth="1"/>
    <col min="8964" max="8964" width="24" bestFit="1" customWidth="1"/>
    <col min="8965" max="8965" width="21.28515625" bestFit="1" customWidth="1"/>
    <col min="9217" max="9217" width="49" bestFit="1" customWidth="1"/>
    <col min="9218" max="9218" width="13.28515625" bestFit="1" customWidth="1"/>
    <col min="9219" max="9219" width="57.140625" customWidth="1"/>
    <col min="9220" max="9220" width="24" bestFit="1" customWidth="1"/>
    <col min="9221" max="9221" width="21.28515625" bestFit="1" customWidth="1"/>
    <col min="9473" max="9473" width="49" bestFit="1" customWidth="1"/>
    <col min="9474" max="9474" width="13.28515625" bestFit="1" customWidth="1"/>
    <col min="9475" max="9475" width="57.140625" customWidth="1"/>
    <col min="9476" max="9476" width="24" bestFit="1" customWidth="1"/>
    <col min="9477" max="9477" width="21.28515625" bestFit="1" customWidth="1"/>
    <col min="9729" max="9729" width="49" bestFit="1" customWidth="1"/>
    <col min="9730" max="9730" width="13.28515625" bestFit="1" customWidth="1"/>
    <col min="9731" max="9731" width="57.140625" customWidth="1"/>
    <col min="9732" max="9732" width="24" bestFit="1" customWidth="1"/>
    <col min="9733" max="9733" width="21.28515625" bestFit="1" customWidth="1"/>
    <col min="9985" max="9985" width="49" bestFit="1" customWidth="1"/>
    <col min="9986" max="9986" width="13.28515625" bestFit="1" customWidth="1"/>
    <col min="9987" max="9987" width="57.140625" customWidth="1"/>
    <col min="9988" max="9988" width="24" bestFit="1" customWidth="1"/>
    <col min="9989" max="9989" width="21.28515625" bestFit="1" customWidth="1"/>
    <col min="10241" max="10241" width="49" bestFit="1" customWidth="1"/>
    <col min="10242" max="10242" width="13.28515625" bestFit="1" customWidth="1"/>
    <col min="10243" max="10243" width="57.140625" customWidth="1"/>
    <col min="10244" max="10244" width="24" bestFit="1" customWidth="1"/>
    <col min="10245" max="10245" width="21.28515625" bestFit="1" customWidth="1"/>
    <col min="10497" max="10497" width="49" bestFit="1" customWidth="1"/>
    <col min="10498" max="10498" width="13.28515625" bestFit="1" customWidth="1"/>
    <col min="10499" max="10499" width="57.140625" customWidth="1"/>
    <col min="10500" max="10500" width="24" bestFit="1" customWidth="1"/>
    <col min="10501" max="10501" width="21.28515625" bestFit="1" customWidth="1"/>
    <col min="10753" max="10753" width="49" bestFit="1" customWidth="1"/>
    <col min="10754" max="10754" width="13.28515625" bestFit="1" customWidth="1"/>
    <col min="10755" max="10755" width="57.140625" customWidth="1"/>
    <col min="10756" max="10756" width="24" bestFit="1" customWidth="1"/>
    <col min="10757" max="10757" width="21.28515625" bestFit="1" customWidth="1"/>
    <col min="11009" max="11009" width="49" bestFit="1" customWidth="1"/>
    <col min="11010" max="11010" width="13.28515625" bestFit="1" customWidth="1"/>
    <col min="11011" max="11011" width="57.140625" customWidth="1"/>
    <col min="11012" max="11012" width="24" bestFit="1" customWidth="1"/>
    <col min="11013" max="11013" width="21.28515625" bestFit="1" customWidth="1"/>
    <col min="11265" max="11265" width="49" bestFit="1" customWidth="1"/>
    <col min="11266" max="11266" width="13.28515625" bestFit="1" customWidth="1"/>
    <col min="11267" max="11267" width="57.140625" customWidth="1"/>
    <col min="11268" max="11268" width="24" bestFit="1" customWidth="1"/>
    <col min="11269" max="11269" width="21.28515625" bestFit="1" customWidth="1"/>
    <col min="11521" max="11521" width="49" bestFit="1" customWidth="1"/>
    <col min="11522" max="11522" width="13.28515625" bestFit="1" customWidth="1"/>
    <col min="11523" max="11523" width="57.140625" customWidth="1"/>
    <col min="11524" max="11524" width="24" bestFit="1" customWidth="1"/>
    <col min="11525" max="11525" width="21.28515625" bestFit="1" customWidth="1"/>
    <col min="11777" max="11777" width="49" bestFit="1" customWidth="1"/>
    <col min="11778" max="11778" width="13.28515625" bestFit="1" customWidth="1"/>
    <col min="11779" max="11779" width="57.140625" customWidth="1"/>
    <col min="11780" max="11780" width="24" bestFit="1" customWidth="1"/>
    <col min="11781" max="11781" width="21.28515625" bestFit="1" customWidth="1"/>
    <col min="12033" max="12033" width="49" bestFit="1" customWidth="1"/>
    <col min="12034" max="12034" width="13.28515625" bestFit="1" customWidth="1"/>
    <col min="12035" max="12035" width="57.140625" customWidth="1"/>
    <col min="12036" max="12036" width="24" bestFit="1" customWidth="1"/>
    <col min="12037" max="12037" width="21.28515625" bestFit="1" customWidth="1"/>
    <col min="12289" max="12289" width="49" bestFit="1" customWidth="1"/>
    <col min="12290" max="12290" width="13.28515625" bestFit="1" customWidth="1"/>
    <col min="12291" max="12291" width="57.140625" customWidth="1"/>
    <col min="12292" max="12292" width="24" bestFit="1" customWidth="1"/>
    <col min="12293" max="12293" width="21.28515625" bestFit="1" customWidth="1"/>
    <col min="12545" max="12545" width="49" bestFit="1" customWidth="1"/>
    <col min="12546" max="12546" width="13.28515625" bestFit="1" customWidth="1"/>
    <col min="12547" max="12547" width="57.140625" customWidth="1"/>
    <col min="12548" max="12548" width="24" bestFit="1" customWidth="1"/>
    <col min="12549" max="12549" width="21.28515625" bestFit="1" customWidth="1"/>
    <col min="12801" max="12801" width="49" bestFit="1" customWidth="1"/>
    <col min="12802" max="12802" width="13.28515625" bestFit="1" customWidth="1"/>
    <col min="12803" max="12803" width="57.140625" customWidth="1"/>
    <col min="12804" max="12804" width="24" bestFit="1" customWidth="1"/>
    <col min="12805" max="12805" width="21.28515625" bestFit="1" customWidth="1"/>
    <col min="13057" max="13057" width="49" bestFit="1" customWidth="1"/>
    <col min="13058" max="13058" width="13.28515625" bestFit="1" customWidth="1"/>
    <col min="13059" max="13059" width="57.140625" customWidth="1"/>
    <col min="13060" max="13060" width="24" bestFit="1" customWidth="1"/>
    <col min="13061" max="13061" width="21.28515625" bestFit="1" customWidth="1"/>
    <col min="13313" max="13313" width="49" bestFit="1" customWidth="1"/>
    <col min="13314" max="13314" width="13.28515625" bestFit="1" customWidth="1"/>
    <col min="13315" max="13315" width="57.140625" customWidth="1"/>
    <col min="13316" max="13316" width="24" bestFit="1" customWidth="1"/>
    <col min="13317" max="13317" width="21.28515625" bestFit="1" customWidth="1"/>
    <col min="13569" max="13569" width="49" bestFit="1" customWidth="1"/>
    <col min="13570" max="13570" width="13.28515625" bestFit="1" customWidth="1"/>
    <col min="13571" max="13571" width="57.140625" customWidth="1"/>
    <col min="13572" max="13572" width="24" bestFit="1" customWidth="1"/>
    <col min="13573" max="13573" width="21.28515625" bestFit="1" customWidth="1"/>
    <col min="13825" max="13825" width="49" bestFit="1" customWidth="1"/>
    <col min="13826" max="13826" width="13.28515625" bestFit="1" customWidth="1"/>
    <col min="13827" max="13827" width="57.140625" customWidth="1"/>
    <col min="13828" max="13828" width="24" bestFit="1" customWidth="1"/>
    <col min="13829" max="13829" width="21.28515625" bestFit="1" customWidth="1"/>
    <col min="14081" max="14081" width="49" bestFit="1" customWidth="1"/>
    <col min="14082" max="14082" width="13.28515625" bestFit="1" customWidth="1"/>
    <col min="14083" max="14083" width="57.140625" customWidth="1"/>
    <col min="14084" max="14084" width="24" bestFit="1" customWidth="1"/>
    <col min="14085" max="14085" width="21.28515625" bestFit="1" customWidth="1"/>
    <col min="14337" max="14337" width="49" bestFit="1" customWidth="1"/>
    <col min="14338" max="14338" width="13.28515625" bestFit="1" customWidth="1"/>
    <col min="14339" max="14339" width="57.140625" customWidth="1"/>
    <col min="14340" max="14340" width="24" bestFit="1" customWidth="1"/>
    <col min="14341" max="14341" width="21.28515625" bestFit="1" customWidth="1"/>
    <col min="14593" max="14593" width="49" bestFit="1" customWidth="1"/>
    <col min="14594" max="14594" width="13.28515625" bestFit="1" customWidth="1"/>
    <col min="14595" max="14595" width="57.140625" customWidth="1"/>
    <col min="14596" max="14596" width="24" bestFit="1" customWidth="1"/>
    <col min="14597" max="14597" width="21.28515625" bestFit="1" customWidth="1"/>
    <col min="14849" max="14849" width="49" bestFit="1" customWidth="1"/>
    <col min="14850" max="14850" width="13.28515625" bestFit="1" customWidth="1"/>
    <col min="14851" max="14851" width="57.140625" customWidth="1"/>
    <col min="14852" max="14852" width="24" bestFit="1" customWidth="1"/>
    <col min="14853" max="14853" width="21.28515625" bestFit="1" customWidth="1"/>
    <col min="15105" max="15105" width="49" bestFit="1" customWidth="1"/>
    <col min="15106" max="15106" width="13.28515625" bestFit="1" customWidth="1"/>
    <col min="15107" max="15107" width="57.140625" customWidth="1"/>
    <col min="15108" max="15108" width="24" bestFit="1" customWidth="1"/>
    <col min="15109" max="15109" width="21.28515625" bestFit="1" customWidth="1"/>
    <col min="15361" max="15361" width="49" bestFit="1" customWidth="1"/>
    <col min="15362" max="15362" width="13.28515625" bestFit="1" customWidth="1"/>
    <col min="15363" max="15363" width="57.140625" customWidth="1"/>
    <col min="15364" max="15364" width="24" bestFit="1" customWidth="1"/>
    <col min="15365" max="15365" width="21.28515625" bestFit="1" customWidth="1"/>
    <col min="15617" max="15617" width="49" bestFit="1" customWidth="1"/>
    <col min="15618" max="15618" width="13.28515625" bestFit="1" customWidth="1"/>
    <col min="15619" max="15619" width="57.140625" customWidth="1"/>
    <col min="15620" max="15620" width="24" bestFit="1" customWidth="1"/>
    <col min="15621" max="15621" width="21.28515625" bestFit="1" customWidth="1"/>
    <col min="15873" max="15873" width="49" bestFit="1" customWidth="1"/>
    <col min="15874" max="15874" width="13.28515625" bestFit="1" customWidth="1"/>
    <col min="15875" max="15875" width="57.140625" customWidth="1"/>
    <col min="15876" max="15876" width="24" bestFit="1" customWidth="1"/>
    <col min="15877" max="15877" width="21.28515625" bestFit="1" customWidth="1"/>
    <col min="16129" max="16129" width="49" bestFit="1" customWidth="1"/>
    <col min="16130" max="16130" width="13.28515625" bestFit="1" customWidth="1"/>
    <col min="16131" max="16131" width="57.140625" customWidth="1"/>
    <col min="16132" max="16132" width="24" bestFit="1" customWidth="1"/>
    <col min="16133" max="16133" width="21.28515625" bestFit="1" customWidth="1"/>
  </cols>
  <sheetData>
    <row r="1" spans="1:6" s="97" customFormat="1" ht="28.5" customHeight="1" x14ac:dyDescent="0.25">
      <c r="A1" s="186" t="s">
        <v>306</v>
      </c>
      <c r="B1" s="186"/>
      <c r="C1" s="186"/>
      <c r="D1" s="186"/>
      <c r="E1" s="123"/>
    </row>
    <row r="2" spans="1:6" s="97" customFormat="1" ht="28.5" x14ac:dyDescent="0.25">
      <c r="A2" s="98"/>
      <c r="B2" s="98"/>
      <c r="C2" s="98"/>
      <c r="D2" s="98"/>
      <c r="E2" s="98"/>
    </row>
    <row r="3" spans="1:6" s="97" customFormat="1" ht="39" customHeight="1" x14ac:dyDescent="0.25">
      <c r="A3" s="187" t="s">
        <v>328</v>
      </c>
      <c r="B3" s="187"/>
      <c r="C3" s="187"/>
      <c r="D3" s="187"/>
      <c r="E3" s="98"/>
    </row>
    <row r="4" spans="1:6" ht="15.75" thickBot="1" x14ac:dyDescent="0.3">
      <c r="A4" s="99"/>
      <c r="B4" s="100"/>
      <c r="C4" s="100"/>
      <c r="D4" s="100"/>
      <c r="E4" s="120"/>
      <c r="F4" s="121"/>
    </row>
    <row r="5" spans="1:6" ht="15" x14ac:dyDescent="0.25">
      <c r="A5" s="188" t="s">
        <v>307</v>
      </c>
      <c r="B5" s="190" t="s">
        <v>323</v>
      </c>
      <c r="C5" s="184" t="s">
        <v>324</v>
      </c>
      <c r="D5" s="192" t="s">
        <v>329</v>
      </c>
      <c r="E5"/>
    </row>
    <row r="6" spans="1:6" ht="19.5" customHeight="1" thickBot="1" x14ac:dyDescent="0.3">
      <c r="A6" s="189"/>
      <c r="B6" s="191"/>
      <c r="C6" s="185"/>
      <c r="D6" s="193"/>
      <c r="E6"/>
    </row>
    <row r="7" spans="1:6" ht="18.75" customHeight="1" x14ac:dyDescent="0.3">
      <c r="A7" s="101" t="s">
        <v>308</v>
      </c>
      <c r="B7" s="194">
        <v>20.11</v>
      </c>
      <c r="C7" s="197"/>
      <c r="D7" s="200">
        <f>B7*C7</f>
        <v>0</v>
      </c>
      <c r="E7"/>
    </row>
    <row r="8" spans="1:6" ht="18.75" customHeight="1" x14ac:dyDescent="0.3">
      <c r="A8" s="102" t="s">
        <v>309</v>
      </c>
      <c r="B8" s="195"/>
      <c r="C8" s="198"/>
      <c r="D8" s="201"/>
      <c r="E8"/>
    </row>
    <row r="9" spans="1:6" ht="19.5" customHeight="1" thickBot="1" x14ac:dyDescent="0.35">
      <c r="A9" s="103" t="s">
        <v>310</v>
      </c>
      <c r="B9" s="196"/>
      <c r="C9" s="199"/>
      <c r="D9" s="202"/>
      <c r="E9"/>
    </row>
    <row r="10" spans="1:6" ht="23.25" customHeight="1" x14ac:dyDescent="0.3">
      <c r="A10" s="101" t="s">
        <v>311</v>
      </c>
      <c r="B10" s="194">
        <v>22.75</v>
      </c>
      <c r="C10" s="197"/>
      <c r="D10" s="200">
        <f>B10*C10</f>
        <v>0</v>
      </c>
      <c r="E10"/>
    </row>
    <row r="11" spans="1:6" ht="23.25" customHeight="1" x14ac:dyDescent="0.3">
      <c r="A11" s="102" t="s">
        <v>327</v>
      </c>
      <c r="B11" s="195"/>
      <c r="C11" s="198"/>
      <c r="D11" s="201"/>
      <c r="E11"/>
    </row>
    <row r="12" spans="1:6" ht="18.75" x14ac:dyDescent="0.3">
      <c r="A12" s="102" t="s">
        <v>312</v>
      </c>
      <c r="B12" s="195"/>
      <c r="C12" s="198"/>
      <c r="D12" s="201"/>
      <c r="E12"/>
    </row>
    <row r="13" spans="1:6" ht="18.75" x14ac:dyDescent="0.3">
      <c r="A13" s="102" t="s">
        <v>313</v>
      </c>
      <c r="B13" s="195"/>
      <c r="C13" s="198"/>
      <c r="D13" s="201"/>
      <c r="E13"/>
    </row>
    <row r="14" spans="1:6" ht="19.5" thickBot="1" x14ac:dyDescent="0.35">
      <c r="A14" s="103" t="s">
        <v>314</v>
      </c>
      <c r="B14" s="196"/>
      <c r="C14" s="199"/>
      <c r="D14" s="202"/>
      <c r="E14"/>
    </row>
    <row r="15" spans="1:6" ht="18.75" customHeight="1" x14ac:dyDescent="0.3">
      <c r="A15" s="101" t="s">
        <v>315</v>
      </c>
      <c r="B15" s="194">
        <v>24.07</v>
      </c>
      <c r="C15" s="197"/>
      <c r="D15" s="200">
        <f>B15*C15</f>
        <v>0</v>
      </c>
      <c r="E15"/>
    </row>
    <row r="16" spans="1:6" ht="18.75" customHeight="1" x14ac:dyDescent="0.3">
      <c r="A16" s="102" t="s">
        <v>316</v>
      </c>
      <c r="B16" s="195"/>
      <c r="C16" s="198"/>
      <c r="D16" s="201"/>
      <c r="E16"/>
    </row>
    <row r="17" spans="1:5" ht="19.5" thickBot="1" x14ac:dyDescent="0.35">
      <c r="A17" s="103" t="s">
        <v>317</v>
      </c>
      <c r="B17" s="196"/>
      <c r="C17" s="199"/>
      <c r="D17" s="202"/>
      <c r="E17"/>
    </row>
    <row r="18" spans="1:5" ht="24" customHeight="1" thickBot="1" x14ac:dyDescent="0.35">
      <c r="A18" s="101" t="s">
        <v>318</v>
      </c>
      <c r="B18" s="194">
        <v>26.11</v>
      </c>
      <c r="C18" s="197"/>
      <c r="D18" s="203">
        <f>B18*C18</f>
        <v>0</v>
      </c>
      <c r="E18"/>
    </row>
    <row r="19" spans="1:5" s="104" customFormat="1" ht="19.5" thickBot="1" x14ac:dyDescent="0.35">
      <c r="A19" s="103" t="s">
        <v>319</v>
      </c>
      <c r="B19" s="196"/>
      <c r="C19" s="199"/>
      <c r="D19" s="203"/>
    </row>
    <row r="20" spans="1:5" s="104" customFormat="1" ht="24" thickBot="1" x14ac:dyDescent="0.4">
      <c r="A20" s="105" t="s">
        <v>320</v>
      </c>
      <c r="B20" s="113"/>
      <c r="C20" s="113"/>
      <c r="D20" s="106"/>
    </row>
    <row r="21" spans="1:5" s="104" customFormat="1" ht="24" thickBot="1" x14ac:dyDescent="0.35">
      <c r="A21" s="107" t="s">
        <v>30</v>
      </c>
      <c r="B21" s="114">
        <v>28.75</v>
      </c>
      <c r="C21" s="119"/>
      <c r="D21" s="108">
        <f>B21*C21</f>
        <v>0</v>
      </c>
    </row>
    <row r="22" spans="1:5" s="104" customFormat="1" ht="24" thickBot="1" x14ac:dyDescent="0.35">
      <c r="A22" s="107" t="s">
        <v>32</v>
      </c>
      <c r="B22" s="114">
        <v>24.07</v>
      </c>
      <c r="C22" s="119"/>
      <c r="D22" s="108">
        <f>B22*C22</f>
        <v>0</v>
      </c>
    </row>
    <row r="23" spans="1:5" s="104" customFormat="1" ht="24" thickBot="1" x14ac:dyDescent="0.35">
      <c r="A23" s="107" t="s">
        <v>34</v>
      </c>
      <c r="B23" s="114">
        <v>20.11</v>
      </c>
      <c r="C23" s="119"/>
      <c r="D23" s="108">
        <f>B23*C23</f>
        <v>0</v>
      </c>
    </row>
  </sheetData>
  <mergeCells count="18">
    <mergeCell ref="B15:B17"/>
    <mergeCell ref="C15:C17"/>
    <mergeCell ref="D15:D17"/>
    <mergeCell ref="B18:B19"/>
    <mergeCell ref="C18:C19"/>
    <mergeCell ref="D18:D19"/>
    <mergeCell ref="B7:B9"/>
    <mergeCell ref="C7:C9"/>
    <mergeCell ref="D7:D9"/>
    <mergeCell ref="B10:B14"/>
    <mergeCell ref="C10:C14"/>
    <mergeCell ref="D10:D14"/>
    <mergeCell ref="C5:C6"/>
    <mergeCell ref="A1:D1"/>
    <mergeCell ref="A3:D3"/>
    <mergeCell ref="A5:A6"/>
    <mergeCell ref="B5:B6"/>
    <mergeCell ref="D5:D6"/>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2"/>
  <sheetViews>
    <sheetView workbookViewId="0"/>
  </sheetViews>
  <sheetFormatPr baseColWidth="10" defaultColWidth="74" defaultRowHeight="23.25" customHeight="1" x14ac:dyDescent="0.35"/>
  <cols>
    <col min="1" max="1" width="74" style="84"/>
    <col min="2" max="2" width="80" style="85" bestFit="1" customWidth="1"/>
    <col min="3" max="16384" width="74" style="83"/>
  </cols>
  <sheetData>
    <row r="1" spans="1:2" ht="23.25" customHeight="1" x14ac:dyDescent="0.35">
      <c r="A1" s="43" t="s">
        <v>211</v>
      </c>
      <c r="B1" s="82" t="s">
        <v>209</v>
      </c>
    </row>
    <row r="2" spans="1:2" ht="23.25" customHeight="1" x14ac:dyDescent="0.35">
      <c r="A2" s="43" t="s">
        <v>288</v>
      </c>
      <c r="B2" s="18" t="s">
        <v>208</v>
      </c>
    </row>
    <row r="3" spans="1:2" ht="23.25" customHeight="1" x14ac:dyDescent="0.35">
      <c r="A3" s="43" t="s">
        <v>282</v>
      </c>
      <c r="B3" s="18" t="s">
        <v>207</v>
      </c>
    </row>
    <row r="4" spans="1:2" ht="23.25" customHeight="1" x14ac:dyDescent="0.35">
      <c r="A4" s="43" t="s">
        <v>212</v>
      </c>
      <c r="B4" s="82" t="s">
        <v>209</v>
      </c>
    </row>
    <row r="5" spans="1:2" ht="23.25" customHeight="1" x14ac:dyDescent="0.35">
      <c r="A5" s="43" t="s">
        <v>277</v>
      </c>
      <c r="B5" s="18" t="s">
        <v>207</v>
      </c>
    </row>
    <row r="6" spans="1:2" ht="23.25" customHeight="1" x14ac:dyDescent="0.35">
      <c r="A6" s="43" t="s">
        <v>213</v>
      </c>
      <c r="B6" s="82" t="s">
        <v>209</v>
      </c>
    </row>
    <row r="7" spans="1:2" ht="23.25" customHeight="1" x14ac:dyDescent="0.35">
      <c r="A7" s="43" t="s">
        <v>214</v>
      </c>
      <c r="B7" s="82" t="s">
        <v>209</v>
      </c>
    </row>
    <row r="8" spans="1:2" ht="23.25" customHeight="1" x14ac:dyDescent="0.35">
      <c r="A8" s="43" t="s">
        <v>215</v>
      </c>
      <c r="B8" s="82" t="s">
        <v>209</v>
      </c>
    </row>
    <row r="9" spans="1:2" ht="23.25" customHeight="1" x14ac:dyDescent="0.35">
      <c r="A9" s="43" t="s">
        <v>278</v>
      </c>
      <c r="B9" s="18" t="s">
        <v>207</v>
      </c>
    </row>
    <row r="10" spans="1:2" ht="23.25" customHeight="1" x14ac:dyDescent="0.35">
      <c r="A10" s="43" t="s">
        <v>216</v>
      </c>
      <c r="B10" s="82" t="s">
        <v>209</v>
      </c>
    </row>
    <row r="11" spans="1:2" ht="23.25" customHeight="1" x14ac:dyDescent="0.35">
      <c r="A11" s="43" t="s">
        <v>217</v>
      </c>
      <c r="B11" s="82" t="s">
        <v>209</v>
      </c>
    </row>
    <row r="12" spans="1:2" ht="23.25" customHeight="1" x14ac:dyDescent="0.35">
      <c r="A12" s="43" t="s">
        <v>275</v>
      </c>
      <c r="B12" s="18" t="s">
        <v>207</v>
      </c>
    </row>
    <row r="13" spans="1:2" ht="23.25" customHeight="1" x14ac:dyDescent="0.35">
      <c r="A13" s="43" t="s">
        <v>218</v>
      </c>
      <c r="B13" s="82" t="s">
        <v>209</v>
      </c>
    </row>
    <row r="14" spans="1:2" ht="23.25" customHeight="1" x14ac:dyDescent="0.35">
      <c r="A14" s="43" t="s">
        <v>219</v>
      </c>
      <c r="B14" s="82" t="s">
        <v>209</v>
      </c>
    </row>
    <row r="15" spans="1:2" ht="23.25" customHeight="1" x14ac:dyDescent="0.35">
      <c r="A15" s="43" t="s">
        <v>281</v>
      </c>
      <c r="B15" s="18" t="s">
        <v>207</v>
      </c>
    </row>
    <row r="16" spans="1:2" ht="23.25" customHeight="1" x14ac:dyDescent="0.35">
      <c r="A16" s="43" t="s">
        <v>220</v>
      </c>
      <c r="B16" s="82" t="s">
        <v>209</v>
      </c>
    </row>
    <row r="17" spans="1:2" ht="23.25" customHeight="1" x14ac:dyDescent="0.35">
      <c r="A17" s="43" t="s">
        <v>221</v>
      </c>
      <c r="B17" s="82" t="s">
        <v>209</v>
      </c>
    </row>
    <row r="18" spans="1:2" ht="23.25" customHeight="1" x14ac:dyDescent="0.35">
      <c r="A18" s="43" t="s">
        <v>222</v>
      </c>
      <c r="B18" s="82" t="s">
        <v>209</v>
      </c>
    </row>
    <row r="19" spans="1:2" ht="23.25" customHeight="1" x14ac:dyDescent="0.35">
      <c r="A19" s="43" t="s">
        <v>223</v>
      </c>
      <c r="B19" s="82" t="s">
        <v>209</v>
      </c>
    </row>
    <row r="20" spans="1:2" ht="23.25" customHeight="1" x14ac:dyDescent="0.35">
      <c r="A20" s="43" t="s">
        <v>224</v>
      </c>
      <c r="B20" s="82" t="s">
        <v>209</v>
      </c>
    </row>
    <row r="21" spans="1:2" ht="23.25" customHeight="1" x14ac:dyDescent="0.35">
      <c r="A21" s="43" t="s">
        <v>283</v>
      </c>
      <c r="B21" s="18" t="s">
        <v>208</v>
      </c>
    </row>
    <row r="22" spans="1:2" ht="23.25" customHeight="1" x14ac:dyDescent="0.35">
      <c r="A22" s="43" t="s">
        <v>290</v>
      </c>
      <c r="B22" s="18" t="s">
        <v>208</v>
      </c>
    </row>
    <row r="23" spans="1:2" ht="23.25" customHeight="1" x14ac:dyDescent="0.35">
      <c r="A23" s="43" t="s">
        <v>279</v>
      </c>
      <c r="B23" s="18" t="s">
        <v>207</v>
      </c>
    </row>
    <row r="24" spans="1:2" ht="23.25" customHeight="1" x14ac:dyDescent="0.35">
      <c r="A24" s="43" t="s">
        <v>225</v>
      </c>
      <c r="B24" s="82" t="s">
        <v>209</v>
      </c>
    </row>
    <row r="25" spans="1:2" ht="23.25" customHeight="1" x14ac:dyDescent="0.35">
      <c r="A25" s="43" t="s">
        <v>280</v>
      </c>
      <c r="B25" s="18" t="s">
        <v>207</v>
      </c>
    </row>
    <row r="26" spans="1:2" ht="23.25" customHeight="1" x14ac:dyDescent="0.35">
      <c r="A26" s="43" t="s">
        <v>226</v>
      </c>
      <c r="B26" s="82" t="s">
        <v>209</v>
      </c>
    </row>
    <row r="27" spans="1:2" ht="23.25" customHeight="1" x14ac:dyDescent="0.35">
      <c r="A27" s="43" t="s">
        <v>287</v>
      </c>
      <c r="B27" s="18" t="s">
        <v>208</v>
      </c>
    </row>
    <row r="28" spans="1:2" ht="23.25" customHeight="1" x14ac:dyDescent="0.35">
      <c r="A28" s="43" t="s">
        <v>227</v>
      </c>
      <c r="B28" s="82" t="s">
        <v>209</v>
      </c>
    </row>
    <row r="29" spans="1:2" ht="23.25" customHeight="1" x14ac:dyDescent="0.35">
      <c r="A29" s="43" t="s">
        <v>228</v>
      </c>
      <c r="B29" s="82" t="s">
        <v>209</v>
      </c>
    </row>
    <row r="30" spans="1:2" ht="23.25" customHeight="1" x14ac:dyDescent="0.35">
      <c r="A30" s="43" t="s">
        <v>229</v>
      </c>
      <c r="B30" s="82" t="s">
        <v>209</v>
      </c>
    </row>
    <row r="31" spans="1:2" ht="23.25" customHeight="1" x14ac:dyDescent="0.35">
      <c r="A31" s="43" t="s">
        <v>230</v>
      </c>
      <c r="B31" s="82" t="s">
        <v>209</v>
      </c>
    </row>
    <row r="32" spans="1:2" ht="23.25" customHeight="1" x14ac:dyDescent="0.35">
      <c r="A32" s="43" t="s">
        <v>231</v>
      </c>
      <c r="B32" s="82" t="s">
        <v>209</v>
      </c>
    </row>
    <row r="33" spans="1:2" ht="23.25" customHeight="1" x14ac:dyDescent="0.35">
      <c r="A33" s="43" t="s">
        <v>232</v>
      </c>
      <c r="B33" s="82" t="s">
        <v>209</v>
      </c>
    </row>
    <row r="34" spans="1:2" ht="23.25" customHeight="1" x14ac:dyDescent="0.35">
      <c r="A34" s="43" t="s">
        <v>233</v>
      </c>
      <c r="B34" s="82" t="s">
        <v>209</v>
      </c>
    </row>
    <row r="35" spans="1:2" ht="23.25" customHeight="1" x14ac:dyDescent="0.35">
      <c r="A35" s="43" t="s">
        <v>289</v>
      </c>
      <c r="B35" s="18" t="s">
        <v>208</v>
      </c>
    </row>
    <row r="36" spans="1:2" ht="23.25" customHeight="1" x14ac:dyDescent="0.35">
      <c r="A36" s="43" t="s">
        <v>234</v>
      </c>
      <c r="B36" s="82" t="s">
        <v>209</v>
      </c>
    </row>
    <row r="37" spans="1:2" ht="23.25" customHeight="1" x14ac:dyDescent="0.35">
      <c r="A37" s="43" t="s">
        <v>276</v>
      </c>
      <c r="B37" s="18" t="s">
        <v>207</v>
      </c>
    </row>
    <row r="38" spans="1:2" ht="23.25" customHeight="1" x14ac:dyDescent="0.35">
      <c r="A38" s="43" t="s">
        <v>235</v>
      </c>
      <c r="B38" s="82" t="s">
        <v>209</v>
      </c>
    </row>
    <row r="39" spans="1:2" ht="23.25" customHeight="1" x14ac:dyDescent="0.35">
      <c r="A39" s="43" t="s">
        <v>236</v>
      </c>
      <c r="B39" s="82" t="s">
        <v>209</v>
      </c>
    </row>
    <row r="40" spans="1:2" ht="23.25" customHeight="1" x14ac:dyDescent="0.35">
      <c r="A40" s="43" t="s">
        <v>286</v>
      </c>
      <c r="B40" s="18" t="s">
        <v>208</v>
      </c>
    </row>
    <row r="41" spans="1:2" ht="23.25" customHeight="1" x14ac:dyDescent="0.35">
      <c r="A41" s="43" t="s">
        <v>237</v>
      </c>
      <c r="B41" s="82" t="s">
        <v>209</v>
      </c>
    </row>
    <row r="42" spans="1:2" ht="23.25" customHeight="1" x14ac:dyDescent="0.35">
      <c r="A42" s="43" t="s">
        <v>238</v>
      </c>
      <c r="B42" s="82" t="s">
        <v>209</v>
      </c>
    </row>
    <row r="43" spans="1:2" ht="23.25" customHeight="1" x14ac:dyDescent="0.35">
      <c r="A43" s="43" t="s">
        <v>239</v>
      </c>
      <c r="B43" s="82" t="s">
        <v>209</v>
      </c>
    </row>
    <row r="44" spans="1:2" ht="23.25" customHeight="1" x14ac:dyDescent="0.35">
      <c r="A44" s="43" t="s">
        <v>240</v>
      </c>
      <c r="B44" s="82" t="s">
        <v>209</v>
      </c>
    </row>
    <row r="45" spans="1:2" ht="23.25" customHeight="1" x14ac:dyDescent="0.35">
      <c r="A45" s="43" t="s">
        <v>241</v>
      </c>
      <c r="B45" s="82" t="s">
        <v>209</v>
      </c>
    </row>
    <row r="46" spans="1:2" ht="23.25" customHeight="1" x14ac:dyDescent="0.35">
      <c r="A46" s="43" t="s">
        <v>284</v>
      </c>
      <c r="B46" s="18" t="s">
        <v>208</v>
      </c>
    </row>
    <row r="47" spans="1:2" ht="23.25" customHeight="1" x14ac:dyDescent="0.35">
      <c r="A47" s="43" t="s">
        <v>242</v>
      </c>
      <c r="B47" s="82" t="s">
        <v>209</v>
      </c>
    </row>
    <row r="48" spans="1:2" ht="23.25" customHeight="1" x14ac:dyDescent="0.35">
      <c r="A48" s="43" t="s">
        <v>243</v>
      </c>
      <c r="B48" s="82" t="s">
        <v>209</v>
      </c>
    </row>
    <row r="49" spans="1:2" ht="23.25" customHeight="1" x14ac:dyDescent="0.35">
      <c r="A49" s="43" t="s">
        <v>244</v>
      </c>
      <c r="B49" s="82" t="s">
        <v>209</v>
      </c>
    </row>
    <row r="50" spans="1:2" ht="23.25" customHeight="1" x14ac:dyDescent="0.35">
      <c r="A50" s="43" t="s">
        <v>291</v>
      </c>
      <c r="B50" s="18" t="s">
        <v>208</v>
      </c>
    </row>
    <row r="51" spans="1:2" ht="23.25" customHeight="1" x14ac:dyDescent="0.35">
      <c r="A51" s="43" t="s">
        <v>285</v>
      </c>
      <c r="B51" s="18" t="s">
        <v>208</v>
      </c>
    </row>
    <row r="52" spans="1:2" ht="23.25" customHeight="1" x14ac:dyDescent="0.35">
      <c r="A52" s="43" t="s">
        <v>245</v>
      </c>
      <c r="B52" s="82" t="s">
        <v>209</v>
      </c>
    </row>
    <row r="53" spans="1:2" ht="23.25" customHeight="1" x14ac:dyDescent="0.35">
      <c r="A53" s="43" t="s">
        <v>246</v>
      </c>
      <c r="B53" s="82" t="s">
        <v>209</v>
      </c>
    </row>
    <row r="54" spans="1:2" ht="23.25" customHeight="1" x14ac:dyDescent="0.35">
      <c r="A54" s="43" t="s">
        <v>247</v>
      </c>
      <c r="B54" s="82" t="s">
        <v>209</v>
      </c>
    </row>
    <row r="55" spans="1:2" ht="23.25" customHeight="1" x14ac:dyDescent="0.35">
      <c r="A55" s="43" t="s">
        <v>248</v>
      </c>
      <c r="B55" s="82" t="s">
        <v>209</v>
      </c>
    </row>
    <row r="56" spans="1:2" ht="23.25" customHeight="1" x14ac:dyDescent="0.35">
      <c r="A56" s="43" t="s">
        <v>249</v>
      </c>
      <c r="B56" s="82" t="s">
        <v>209</v>
      </c>
    </row>
    <row r="57" spans="1:2" ht="23.25" customHeight="1" x14ac:dyDescent="0.35">
      <c r="A57" s="43" t="s">
        <v>250</v>
      </c>
      <c r="B57" s="82" t="s">
        <v>209</v>
      </c>
    </row>
    <row r="58" spans="1:2" ht="23.25" customHeight="1" x14ac:dyDescent="0.35">
      <c r="A58" s="43" t="s">
        <v>251</v>
      </c>
      <c r="B58" s="82" t="s">
        <v>209</v>
      </c>
    </row>
    <row r="59" spans="1:2" ht="23.25" customHeight="1" x14ac:dyDescent="0.35">
      <c r="A59" s="43" t="s">
        <v>252</v>
      </c>
      <c r="B59" s="82" t="s">
        <v>209</v>
      </c>
    </row>
    <row r="60" spans="1:2" ht="23.25" customHeight="1" x14ac:dyDescent="0.35">
      <c r="A60" s="43" t="s">
        <v>253</v>
      </c>
      <c r="B60" s="82" t="s">
        <v>209</v>
      </c>
    </row>
    <row r="61" spans="1:2" ht="23.25" customHeight="1" x14ac:dyDescent="0.35">
      <c r="A61" s="43" t="s">
        <v>254</v>
      </c>
      <c r="B61" s="82" t="s">
        <v>209</v>
      </c>
    </row>
    <row r="62" spans="1:2" ht="23.25" customHeight="1" x14ac:dyDescent="0.35">
      <c r="A62" s="43" t="s">
        <v>255</v>
      </c>
      <c r="B62" s="82" t="s">
        <v>209</v>
      </c>
    </row>
    <row r="63" spans="1:2" ht="23.25" customHeight="1" x14ac:dyDescent="0.35">
      <c r="A63" s="43" t="s">
        <v>256</v>
      </c>
      <c r="B63" s="82" t="s">
        <v>209</v>
      </c>
    </row>
    <row r="64" spans="1:2" ht="23.25" customHeight="1" x14ac:dyDescent="0.35">
      <c r="A64" s="43" t="s">
        <v>257</v>
      </c>
      <c r="B64" s="82" t="s">
        <v>209</v>
      </c>
    </row>
    <row r="65" spans="1:2" ht="23.25" customHeight="1" x14ac:dyDescent="0.35">
      <c r="A65" s="43" t="s">
        <v>258</v>
      </c>
      <c r="B65" s="82" t="s">
        <v>209</v>
      </c>
    </row>
    <row r="66" spans="1:2" ht="23.25" customHeight="1" x14ac:dyDescent="0.35">
      <c r="A66" s="43" t="s">
        <v>259</v>
      </c>
      <c r="B66" s="82" t="s">
        <v>209</v>
      </c>
    </row>
    <row r="67" spans="1:2" ht="23.25" customHeight="1" x14ac:dyDescent="0.35">
      <c r="A67" s="43" t="s">
        <v>260</v>
      </c>
      <c r="B67" s="82" t="s">
        <v>209</v>
      </c>
    </row>
    <row r="68" spans="1:2" ht="23.25" customHeight="1" x14ac:dyDescent="0.35">
      <c r="A68" s="43" t="s">
        <v>261</v>
      </c>
      <c r="B68" s="82" t="s">
        <v>209</v>
      </c>
    </row>
    <row r="69" spans="1:2" ht="23.25" customHeight="1" x14ac:dyDescent="0.35">
      <c r="A69" s="43" t="s">
        <v>262</v>
      </c>
      <c r="B69" s="82" t="s">
        <v>209</v>
      </c>
    </row>
    <row r="70" spans="1:2" ht="23.25" customHeight="1" x14ac:dyDescent="0.35">
      <c r="A70" s="43" t="s">
        <v>263</v>
      </c>
      <c r="B70" s="82" t="s">
        <v>209</v>
      </c>
    </row>
    <row r="71" spans="1:2" ht="23.25" customHeight="1" x14ac:dyDescent="0.35">
      <c r="A71" s="43" t="s">
        <v>264</v>
      </c>
      <c r="B71" s="82" t="s">
        <v>209</v>
      </c>
    </row>
    <row r="72" spans="1:2" ht="23.25" customHeight="1" x14ac:dyDescent="0.35">
      <c r="A72" s="43" t="s">
        <v>265</v>
      </c>
      <c r="B72" s="82" t="s">
        <v>209</v>
      </c>
    </row>
    <row r="73" spans="1:2" ht="23.25" customHeight="1" x14ac:dyDescent="0.35">
      <c r="A73" s="43" t="s">
        <v>266</v>
      </c>
      <c r="B73" s="82" t="s">
        <v>209</v>
      </c>
    </row>
    <row r="74" spans="1:2" ht="23.25" customHeight="1" x14ac:dyDescent="0.35">
      <c r="A74" s="43" t="s">
        <v>267</v>
      </c>
      <c r="B74" s="82" t="s">
        <v>209</v>
      </c>
    </row>
    <row r="75" spans="1:2" ht="23.25" customHeight="1" x14ac:dyDescent="0.35">
      <c r="A75" s="43" t="s">
        <v>268</v>
      </c>
      <c r="B75" s="82" t="s">
        <v>209</v>
      </c>
    </row>
    <row r="76" spans="1:2" ht="23.25" customHeight="1" x14ac:dyDescent="0.35">
      <c r="A76" s="43" t="s">
        <v>269</v>
      </c>
      <c r="B76" s="82" t="s">
        <v>209</v>
      </c>
    </row>
    <row r="77" spans="1:2" ht="23.25" customHeight="1" x14ac:dyDescent="0.35">
      <c r="A77" s="43" t="s">
        <v>270</v>
      </c>
      <c r="B77" s="82" t="s">
        <v>209</v>
      </c>
    </row>
    <row r="78" spans="1:2" ht="23.25" customHeight="1" x14ac:dyDescent="0.35">
      <c r="A78" s="43" t="s">
        <v>271</v>
      </c>
      <c r="B78" s="82" t="s">
        <v>209</v>
      </c>
    </row>
    <row r="79" spans="1:2" ht="23.25" customHeight="1" x14ac:dyDescent="0.35">
      <c r="A79" s="43" t="s">
        <v>272</v>
      </c>
      <c r="B79" s="82" t="s">
        <v>209</v>
      </c>
    </row>
    <row r="80" spans="1:2" ht="23.25" customHeight="1" x14ac:dyDescent="0.35">
      <c r="A80" s="43" t="s">
        <v>273</v>
      </c>
      <c r="B80" s="82" t="s">
        <v>209</v>
      </c>
    </row>
    <row r="81" spans="1:2" ht="23.25" customHeight="1" x14ac:dyDescent="0.35">
      <c r="A81" s="43" t="s">
        <v>274</v>
      </c>
      <c r="B81" s="82" t="s">
        <v>209</v>
      </c>
    </row>
    <row r="82" spans="1:2" ht="23.25" customHeight="1" x14ac:dyDescent="0.35">
      <c r="A82" s="84" t="s">
        <v>2</v>
      </c>
      <c r="B82" s="85" t="s">
        <v>210</v>
      </c>
    </row>
  </sheetData>
  <sortState xmlns:xlrd2="http://schemas.microsoft.com/office/spreadsheetml/2017/richdata2" ref="A1:B81">
    <sortCondition ref="A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RECENSEMENT</vt:lpstr>
      <vt:lpstr>CALCUL FT MOINS 52J</vt:lpstr>
      <vt:lpstr>CALCUL FT PLUS 52J</vt:lpstr>
      <vt:lpstr>liste des établissements</vt:lpstr>
      <vt:lpstr>RECENSEMENT!Zone_d_impression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DOREAU Marie</cp:lastModifiedBy>
  <cp:lastPrinted>2025-03-24T14:00:47Z</cp:lastPrinted>
  <dcterms:created xsi:type="dcterms:W3CDTF">2020-02-27T09:09:59Z</dcterms:created>
  <dcterms:modified xsi:type="dcterms:W3CDTF">2025-03-24T14:13:00Z</dcterms:modified>
</cp:coreProperties>
</file>